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an\OneDrive\work\NROF\2022\Skyting\"/>
    </mc:Choice>
  </mc:AlternateContent>
  <xr:revisionPtr revIDLastSave="0" documentId="13_ncr:1_{224001AE-F7A8-4A98-854C-08ED46D81AC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evne" sheetId="1" r:id="rId1"/>
    <sheet name="x" sheetId="2" r:id="rId2"/>
  </sheets>
  <definedNames>
    <definedName name="_xlnm._FilterDatabase" localSheetId="0" hidden="1">Stevne!$A$5:$AO$14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11" i="1" l="1"/>
  <c r="AL9" i="1"/>
  <c r="AL8" i="1"/>
  <c r="AL7" i="1"/>
  <c r="AL10" i="1"/>
  <c r="AL12" i="1"/>
  <c r="AH11" i="1"/>
  <c r="AH9" i="1"/>
  <c r="AH8" i="1"/>
  <c r="AH7" i="1"/>
  <c r="AH10" i="1"/>
  <c r="AH12" i="1"/>
  <c r="AA14" i="1"/>
  <c r="AD14" i="1" s="1"/>
  <c r="AD8" i="1"/>
  <c r="W8" i="1"/>
  <c r="P8" i="1"/>
  <c r="I8" i="1"/>
  <c r="I9" i="1"/>
  <c r="I12" i="1"/>
  <c r="I7" i="1"/>
  <c r="P9" i="1"/>
  <c r="P12" i="1"/>
  <c r="P7" i="1"/>
  <c r="W9" i="1"/>
  <c r="W12" i="1"/>
  <c r="W7" i="1"/>
  <c r="AD9" i="1"/>
  <c r="AD12" i="1"/>
  <c r="AD7" i="1"/>
  <c r="I10" i="1"/>
  <c r="P10" i="1"/>
  <c r="W10" i="1"/>
  <c r="AD10" i="1"/>
  <c r="AD11" i="1"/>
  <c r="W11" i="1"/>
  <c r="P11" i="1"/>
  <c r="T14" i="1"/>
  <c r="W14" i="1" s="1"/>
  <c r="M14" i="1"/>
  <c r="P14" i="1" s="1"/>
  <c r="F14" i="1"/>
  <c r="I14" i="1" s="1"/>
  <c r="I11" i="1"/>
  <c r="AI12" i="1" l="1"/>
  <c r="AE12" i="1"/>
  <c r="X8" i="1"/>
  <c r="AI7" i="1"/>
  <c r="AI8" i="1"/>
  <c r="J7" i="1"/>
  <c r="AE8" i="1"/>
  <c r="Q11" i="1"/>
  <c r="J9" i="1"/>
  <c r="J10" i="1"/>
  <c r="J11" i="1"/>
  <c r="J8" i="1"/>
  <c r="J12" i="1"/>
  <c r="AM8" i="1"/>
  <c r="AI9" i="1"/>
  <c r="AI10" i="1"/>
  <c r="AI11" i="1"/>
  <c r="AE11" i="1"/>
  <c r="AE7" i="1"/>
  <c r="AE9" i="1"/>
  <c r="AE10" i="1"/>
  <c r="X12" i="1"/>
  <c r="X9" i="1"/>
  <c r="X10" i="1"/>
  <c r="X11" i="1"/>
  <c r="X7" i="1"/>
  <c r="Q8" i="1"/>
  <c r="Q7" i="1"/>
  <c r="Q12" i="1"/>
  <c r="Q9" i="1"/>
  <c r="Q10" i="1"/>
  <c r="AM9" i="1"/>
  <c r="AM11" i="1"/>
  <c r="AM7" i="1"/>
  <c r="AM12" i="1"/>
  <c r="AM10" i="1"/>
  <c r="AN10" i="1" l="1"/>
  <c r="AN7" i="1"/>
  <c r="AN12" i="1"/>
  <c r="AN8" i="1"/>
  <c r="AN11" i="1"/>
  <c r="AN9" i="1"/>
</calcChain>
</file>

<file path=xl/sharedStrings.xml><?xml version="1.0" encoding="utf-8"?>
<sst xmlns="http://schemas.openxmlformats.org/spreadsheetml/2006/main" count="73" uniqueCount="51">
  <si>
    <t>Sum</t>
  </si>
  <si>
    <t>NS</t>
  </si>
  <si>
    <t xml:space="preserve">Maksimalt oppnåelig  </t>
  </si>
  <si>
    <t>Skiver - Treff - Sone</t>
  </si>
  <si>
    <t>Beskrivelse av øvelsene:</t>
  </si>
  <si>
    <t>1 ekstra poeng pr innersone</t>
  </si>
  <si>
    <t>Ved skudd etter stans trekkes 7 poeng pr. skudd</t>
  </si>
  <si>
    <t>Treff i hver NS-skive trekkes med 10 poeng (uavhengig av antall treff i den enkelte NS, dvs. max 10 poeng minus pr. NS-skive pr øvelse)</t>
  </si>
  <si>
    <t>1 poeng per treff i skive (innenfor max antall pr. skive)</t>
  </si>
  <si>
    <t>ES</t>
  </si>
  <si>
    <t>NROF-avd/Forsvarsgren/-avd</t>
  </si>
  <si>
    <t>5 poeng pr. skive truffet</t>
  </si>
  <si>
    <t>Øvelse 2</t>
  </si>
  <si>
    <t>Øvelse 3</t>
  </si>
  <si>
    <t>Øvelse 1</t>
  </si>
  <si>
    <t>Øv 2</t>
  </si>
  <si>
    <t>NROF Kongsberg / HV-03</t>
  </si>
  <si>
    <t>Øv 1</t>
  </si>
  <si>
    <t>Øvelse 4</t>
  </si>
  <si>
    <t>Øvelse 5</t>
  </si>
  <si>
    <t>Øv 3</t>
  </si>
  <si>
    <t>Prosedyrefeil belønnes med 10 poeng minus</t>
  </si>
  <si>
    <t>Lt.Rune Poortman</t>
  </si>
  <si>
    <t>Kevin Sidro</t>
  </si>
  <si>
    <t>NROF Kongsberg / (HV)</t>
  </si>
  <si>
    <t>NROF Kongsberg / HV-03 (Gunnerside)</t>
  </si>
  <si>
    <t>NROF Kongsberg / (Sjøforsvaret)</t>
  </si>
  <si>
    <t>Øv 4</t>
  </si>
  <si>
    <t>NROF Kongsberg / (Hæren)</t>
  </si>
  <si>
    <t>Navn</t>
  </si>
  <si>
    <t>NROF Kongsberg - Stevne N3 Pistol</t>
  </si>
  <si>
    <t>Heistadmoen, 24.05.2022</t>
  </si>
  <si>
    <t>Kvm Tommy Hvidsten</t>
  </si>
  <si>
    <t>Fen Bård Kanstad</t>
  </si>
  <si>
    <t>Korp Erik Gjerstad</t>
  </si>
  <si>
    <t>Lt Johan Røneid</t>
  </si>
  <si>
    <t>Rang</t>
  </si>
  <si>
    <t>Tid</t>
  </si>
  <si>
    <t>Tillegg</t>
  </si>
  <si>
    <t>NROF Drammen / (HV)</t>
  </si>
  <si>
    <t>Sum rangeringspoeng</t>
  </si>
  <si>
    <t xml:space="preserve">2x6 skudd pistol, fri skytestilling, avstand 10m, 2 skiver (helfigurer), hver skive skal bekytes med ett skudd pr ildordre, 5 sek skytetid pr. ildordre, pistol ladd og hylstret ved ild, 6 gjennomføringer </t>
  </si>
  <si>
    <t xml:space="preserve">10 skudd pistol, fri skytestilling, avstand 10m, 2 skiver (helfigurer), hver skive skal bekytes med 2 skudd pr ildordre 2 ganger, 1 skudd pr. skive siste ildordre, 8 sek skytetid pr. ildordre, pistol ladd og hylstret ved ild, 6 gjennomføringer </t>
  </si>
  <si>
    <t>10 skudd pistol, 2 skiver (helfigurer), 5 skudd dårligste hånd mot en skive, deretter 5 skudd med beste hånd mot den andre skiven, avstand 7m,  30 sek skytetid pistol 45 grader ved ild</t>
  </si>
  <si>
    <t xml:space="preserve">Poengtelling som HVPF 4 første øvelser: </t>
  </si>
  <si>
    <t>Øv 5</t>
  </si>
  <si>
    <t>Øv 6</t>
  </si>
  <si>
    <t xml:space="preserve">2x6 skudd pistol, fri skytestilling, avstand 7m, 4 skiver (2 helfigurer, hodeboks er egen skive), en helfigur skal bekytes med 2 skudd i kropp og 1 skudd i hodeboks pr ildordre, 5 sek skytetid pr. ildordre, pistol ladd og hylstret ved ild, 4 gjennomføringer </t>
  </si>
  <si>
    <t>12+5 skudd pistol, fri skytestilling, avstand 7m,  8 skiver, minimum 4 skyteposisjoner, N3-regler, sideveis forflytning mellom skyteposisjoner, pistol ladd og hylstret ved ild</t>
  </si>
  <si>
    <r>
      <t>Og bare for ordens skyld</t>
    </r>
    <r>
      <rPr>
        <sz val="10"/>
        <rFont val="Arial"/>
        <family val="2"/>
      </rPr>
      <t xml:space="preserve"> ; 
</t>
    </r>
    <r>
      <rPr>
        <b/>
        <sz val="10"/>
        <rFont val="Arial"/>
        <family val="2"/>
      </rPr>
      <t>Skiver</t>
    </r>
    <r>
      <rPr>
        <sz val="10"/>
        <rFont val="Arial"/>
        <family val="2"/>
      </rPr>
      <t xml:space="preserve"> = ant. trufne skiver, </t>
    </r>
    <r>
      <rPr>
        <b/>
        <sz val="10"/>
        <rFont val="Arial"/>
        <family val="2"/>
      </rPr>
      <t>Treff</t>
    </r>
    <r>
      <rPr>
        <sz val="10"/>
        <rFont val="Arial"/>
        <family val="2"/>
      </rPr>
      <t xml:space="preserve"> = totalt ant. treff, </t>
    </r>
    <r>
      <rPr>
        <b/>
        <sz val="10"/>
        <rFont val="Arial"/>
        <family val="2"/>
      </rPr>
      <t>Sone</t>
    </r>
    <r>
      <rPr>
        <sz val="10"/>
        <rFont val="Arial"/>
        <family val="2"/>
      </rPr>
      <t xml:space="preserve"> = ant. Innersoner, </t>
    </r>
    <r>
      <rPr>
        <b/>
        <sz val="10"/>
        <rFont val="Arial"/>
        <family val="2"/>
      </rPr>
      <t>ES</t>
    </r>
    <r>
      <rPr>
        <sz val="10"/>
        <rFont val="Arial"/>
        <family val="2"/>
      </rPr>
      <t xml:space="preserve"> = "Etter Stans" (-7 poeng), </t>
    </r>
    <r>
      <rPr>
        <b/>
        <sz val="10"/>
        <rFont val="Arial"/>
        <family val="2"/>
      </rPr>
      <t>NS</t>
    </r>
    <r>
      <rPr>
        <sz val="10"/>
        <rFont val="Arial"/>
        <family val="2"/>
      </rPr>
      <t xml:space="preserve"> = "No-Shoot" (-10 poeng)
</t>
    </r>
    <r>
      <rPr>
        <b/>
        <sz val="10"/>
        <rFont val="Arial"/>
        <family val="2"/>
      </rPr>
      <t>Hver øvelse rangeres etter poengsum eller lavest totaltid (øv 5 og 6).  Personen med lavest sum rangeringspoeng vinner</t>
    </r>
  </si>
  <si>
    <t>El Presidente (2x6 skudd, 3 skiver skal beskytes med 2 skudd hver, magasinbytte, hver skive beskytes så med 2 ny skudd, tidtakning og tilleggstid etter N3-regler)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</si>
</sst>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0000"/>
    <numFmt numFmtId="166" formatCode="_(* #,##0_);_(* \(#,##0\);_(* &quot;-&quot;??_);_(@_)"/>
  </numFmts>
  <fonts count="20" x14ac:knownFonts="1"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  <font>
      <sz val="10"/>
      <name val="Arial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0" applyFont="1"/>
    <xf numFmtId="0" fontId="2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5" fillId="0" borderId="0" xfId="0" applyFont="1"/>
    <xf numFmtId="164" fontId="2" fillId="3" borderId="9" xfId="0" applyNumberFormat="1" applyFont="1" applyFill="1" applyBorder="1" applyAlignment="1">
      <alignment horizontal="right" vertical="center"/>
    </xf>
    <xf numFmtId="0" fontId="17" fillId="2" borderId="0" xfId="0" applyFont="1" applyFill="1"/>
    <xf numFmtId="16" fontId="8" fillId="0" borderId="0" xfId="0" quotePrefix="1" applyNumberFormat="1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64" fontId="0" fillId="4" borderId="6" xfId="0" applyNumberForma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1" fontId="7" fillId="0" borderId="16" xfId="0" applyNumberFormat="1" applyFont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5" fillId="0" borderId="0" xfId="0" applyFont="1" applyAlignment="1">
      <alignment horizontal="left"/>
    </xf>
    <xf numFmtId="0" fontId="12" fillId="5" borderId="1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left" vertical="center"/>
    </xf>
    <xf numFmtId="0" fontId="10" fillId="5" borderId="19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13" fillId="2" borderId="0" xfId="0" applyFont="1" applyFill="1" applyAlignment="1">
      <alignment horizontal="right" vertical="center" wrapText="1"/>
    </xf>
    <xf numFmtId="0" fontId="14" fillId="2" borderId="0" xfId="0" applyFont="1" applyFill="1" applyAlignment="1">
      <alignment horizontal="right" vertical="center" wrapText="1"/>
    </xf>
    <xf numFmtId="0" fontId="11" fillId="5" borderId="18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1" fillId="5" borderId="30" xfId="0" applyFont="1" applyFill="1" applyBorder="1" applyAlignment="1">
      <alignment horizontal="center"/>
    </xf>
    <xf numFmtId="0" fontId="16" fillId="5" borderId="25" xfId="0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6" fillId="5" borderId="24" xfId="0" applyFont="1" applyFill="1" applyBorder="1" applyAlignment="1">
      <alignment horizontal="center" vertical="center"/>
    </xf>
    <xf numFmtId="164" fontId="2" fillId="3" borderId="29" xfId="0" applyNumberFormat="1" applyFont="1" applyFill="1" applyBorder="1" applyAlignment="1">
      <alignment horizontal="right" vertical="center"/>
    </xf>
    <xf numFmtId="164" fontId="2" fillId="3" borderId="5" xfId="0" applyNumberFormat="1" applyFont="1" applyFill="1" applyBorder="1" applyAlignment="1">
      <alignment horizontal="right" vertical="center"/>
    </xf>
    <xf numFmtId="0" fontId="6" fillId="5" borderId="1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0" borderId="26" xfId="0" applyBorder="1" applyAlignment="1"/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/>
    </xf>
    <xf numFmtId="166" fontId="19" fillId="6" borderId="34" xfId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0</xdr:colOff>
      <xdr:row>0</xdr:row>
      <xdr:rowOff>7620</xdr:rowOff>
    </xdr:from>
    <xdr:to>
      <xdr:col>39</xdr:col>
      <xdr:colOff>403523</xdr:colOff>
      <xdr:row>1</xdr:row>
      <xdr:rowOff>171450</xdr:rowOff>
    </xdr:to>
    <xdr:pic>
      <xdr:nvPicPr>
        <xdr:cNvPr id="1326" name="Picture 4">
          <a:extLst>
            <a:ext uri="{FF2B5EF4-FFF2-40B4-BE49-F238E27FC236}">
              <a16:creationId xmlns:a16="http://schemas.microsoft.com/office/drawing/2014/main" id="{03B6BCDD-32A8-4AAB-9BBB-2D30AC9A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7620"/>
          <a:ext cx="4114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0</xdr:row>
      <xdr:rowOff>7620</xdr:rowOff>
    </xdr:from>
    <xdr:to>
      <xdr:col>0</xdr:col>
      <xdr:colOff>365760</xdr:colOff>
      <xdr:row>2</xdr:row>
      <xdr:rowOff>0</xdr:rowOff>
    </xdr:to>
    <xdr:pic>
      <xdr:nvPicPr>
        <xdr:cNvPr id="1327" name="Picture 6">
          <a:extLst>
            <a:ext uri="{FF2B5EF4-FFF2-40B4-BE49-F238E27FC236}">
              <a16:creationId xmlns:a16="http://schemas.microsoft.com/office/drawing/2014/main" id="{99A0D6F0-F675-4DE2-8FB6-19FE1DCDE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7620"/>
          <a:ext cx="3505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3"/>
  <sheetViews>
    <sheetView tabSelected="1" zoomScale="85" zoomScaleNormal="85" workbookViewId="0">
      <selection activeCell="B26" sqref="B26"/>
    </sheetView>
  </sheetViews>
  <sheetFormatPr defaultColWidth="9.109375" defaultRowHeight="13.2" x14ac:dyDescent="0.25"/>
  <cols>
    <col min="1" max="1" width="6.88671875" customWidth="1"/>
    <col min="2" max="2" width="31.88671875" customWidth="1"/>
    <col min="3" max="3" width="28.88671875" bestFit="1" customWidth="1"/>
    <col min="4" max="9" width="4.44140625" customWidth="1"/>
    <col min="10" max="10" width="5.6640625" bestFit="1" customWidth="1"/>
    <col min="11" max="16" width="4.44140625" customWidth="1"/>
    <col min="17" max="17" width="5.6640625" bestFit="1" customWidth="1"/>
    <col min="18" max="23" width="4.44140625" customWidth="1"/>
    <col min="24" max="24" width="5.6640625" bestFit="1" customWidth="1"/>
    <col min="25" max="30" width="4.44140625" customWidth="1"/>
    <col min="31" max="31" width="5.6640625" bestFit="1" customWidth="1"/>
    <col min="32" max="32" width="4.88671875" customWidth="1"/>
    <col min="33" max="33" width="5.5546875" bestFit="1" customWidth="1"/>
    <col min="34" max="36" width="4.88671875" customWidth="1"/>
    <col min="37" max="37" width="5.5546875" bestFit="1" customWidth="1"/>
    <col min="38" max="39" width="4.88671875" customWidth="1"/>
    <col min="40" max="40" width="21.77734375" bestFit="1" customWidth="1"/>
  </cols>
  <sheetData>
    <row r="1" spans="1:40" ht="22.8" x14ac:dyDescent="0.4">
      <c r="A1" s="41" t="s">
        <v>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3"/>
    </row>
    <row r="2" spans="1:40" ht="18" customHeight="1" thickBot="1" x14ac:dyDescent="0.35">
      <c r="A2" s="44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6"/>
    </row>
    <row r="3" spans="1:4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8" thickBot="1" x14ac:dyDescent="0.35">
      <c r="A4" s="1"/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 customHeight="1" x14ac:dyDescent="0.25">
      <c r="A5" s="56" t="s">
        <v>29</v>
      </c>
      <c r="B5" s="57"/>
      <c r="C5" s="34"/>
      <c r="D5" s="64" t="s">
        <v>14</v>
      </c>
      <c r="E5" s="65"/>
      <c r="F5" s="65"/>
      <c r="G5" s="66"/>
      <c r="H5" s="66"/>
      <c r="I5" s="66"/>
      <c r="J5" s="67"/>
      <c r="K5" s="64" t="s">
        <v>12</v>
      </c>
      <c r="L5" s="65"/>
      <c r="M5" s="65"/>
      <c r="N5" s="66"/>
      <c r="O5" s="66"/>
      <c r="P5" s="66"/>
      <c r="Q5" s="67"/>
      <c r="R5" s="64" t="s">
        <v>13</v>
      </c>
      <c r="S5" s="65"/>
      <c r="T5" s="65"/>
      <c r="U5" s="66"/>
      <c r="V5" s="66"/>
      <c r="W5" s="66"/>
      <c r="X5" s="67"/>
      <c r="Y5" s="64" t="s">
        <v>18</v>
      </c>
      <c r="Z5" s="65"/>
      <c r="AA5" s="65"/>
      <c r="AB5" s="66"/>
      <c r="AC5" s="66"/>
      <c r="AD5" s="66"/>
      <c r="AE5" s="67"/>
      <c r="AF5" s="49" t="s">
        <v>19</v>
      </c>
      <c r="AG5" s="49"/>
      <c r="AH5" s="49"/>
      <c r="AI5" s="50"/>
      <c r="AJ5" s="49" t="s">
        <v>19</v>
      </c>
      <c r="AK5" s="49"/>
      <c r="AL5" s="49"/>
      <c r="AM5" s="50"/>
      <c r="AN5" s="47" t="s">
        <v>40</v>
      </c>
    </row>
    <row r="6" spans="1:40" ht="13.5" customHeight="1" thickBot="1" x14ac:dyDescent="0.3">
      <c r="A6" s="58"/>
      <c r="B6" s="59"/>
      <c r="C6" s="35" t="s">
        <v>10</v>
      </c>
      <c r="D6" s="53" t="s">
        <v>3</v>
      </c>
      <c r="E6" s="54"/>
      <c r="F6" s="55"/>
      <c r="G6" s="36" t="s">
        <v>9</v>
      </c>
      <c r="H6" s="36" t="s">
        <v>1</v>
      </c>
      <c r="I6" s="37" t="s">
        <v>0</v>
      </c>
      <c r="J6" s="62" t="s">
        <v>36</v>
      </c>
      <c r="K6" s="53" t="s">
        <v>3</v>
      </c>
      <c r="L6" s="54"/>
      <c r="M6" s="55"/>
      <c r="N6" s="36" t="s">
        <v>9</v>
      </c>
      <c r="O6" s="36" t="s">
        <v>1</v>
      </c>
      <c r="P6" s="37" t="s">
        <v>0</v>
      </c>
      <c r="Q6" s="62" t="s">
        <v>36</v>
      </c>
      <c r="R6" s="53" t="s">
        <v>3</v>
      </c>
      <c r="S6" s="54"/>
      <c r="T6" s="55"/>
      <c r="U6" s="36" t="s">
        <v>9</v>
      </c>
      <c r="V6" s="36" t="s">
        <v>1</v>
      </c>
      <c r="W6" s="37" t="s">
        <v>0</v>
      </c>
      <c r="X6" s="62" t="s">
        <v>36</v>
      </c>
      <c r="Y6" s="53" t="s">
        <v>3</v>
      </c>
      <c r="Z6" s="54"/>
      <c r="AA6" s="55"/>
      <c r="AB6" s="36" t="s">
        <v>9</v>
      </c>
      <c r="AC6" s="36" t="s">
        <v>1</v>
      </c>
      <c r="AD6" s="37" t="s">
        <v>0</v>
      </c>
      <c r="AE6" s="39" t="s">
        <v>36</v>
      </c>
      <c r="AF6" s="40" t="s">
        <v>37</v>
      </c>
      <c r="AG6" s="71" t="s">
        <v>38</v>
      </c>
      <c r="AH6" s="38" t="s">
        <v>0</v>
      </c>
      <c r="AI6" s="39" t="s">
        <v>36</v>
      </c>
      <c r="AJ6" s="40" t="s">
        <v>37</v>
      </c>
      <c r="AK6" s="71" t="s">
        <v>38</v>
      </c>
      <c r="AL6" s="38" t="s">
        <v>0</v>
      </c>
      <c r="AM6" s="39" t="s">
        <v>36</v>
      </c>
      <c r="AN6" s="48"/>
    </row>
    <row r="7" spans="1:40" ht="18.75" customHeight="1" x14ac:dyDescent="0.25">
      <c r="A7" s="27">
        <v>1</v>
      </c>
      <c r="B7" s="29" t="s">
        <v>22</v>
      </c>
      <c r="C7" s="32" t="s">
        <v>16</v>
      </c>
      <c r="D7" s="21">
        <v>2</v>
      </c>
      <c r="E7" s="22">
        <v>12</v>
      </c>
      <c r="F7" s="22">
        <v>12</v>
      </c>
      <c r="G7" s="22"/>
      <c r="H7" s="22"/>
      <c r="I7" s="23">
        <f>SUM(D7*5,E7,F7,G7*-7,H7*-10)</f>
        <v>34</v>
      </c>
      <c r="J7" s="72">
        <f>RANK(I7, I$6:I$12, 0)</f>
        <v>1</v>
      </c>
      <c r="K7" s="21">
        <v>2</v>
      </c>
      <c r="L7" s="22">
        <v>10</v>
      </c>
      <c r="M7" s="22">
        <v>10</v>
      </c>
      <c r="N7" s="22"/>
      <c r="O7" s="22"/>
      <c r="P7" s="23">
        <f>SUM(K7*5,L7,M7,N7*-7,O7*-10)</f>
        <v>30</v>
      </c>
      <c r="Q7" s="72">
        <f>RANK(P7, P$6:P$12, 0)</f>
        <v>1</v>
      </c>
      <c r="R7" s="21">
        <v>2</v>
      </c>
      <c r="S7" s="22">
        <v>10</v>
      </c>
      <c r="T7" s="22">
        <v>8</v>
      </c>
      <c r="U7" s="22"/>
      <c r="V7" s="22"/>
      <c r="W7" s="23">
        <f>SUM(R7*5,S7,T7,U7*-7,V7*-10)</f>
        <v>28</v>
      </c>
      <c r="X7" s="72">
        <f>RANK(W7, W$6:W$12, 0)</f>
        <v>3</v>
      </c>
      <c r="Y7" s="21">
        <v>4</v>
      </c>
      <c r="Z7" s="22">
        <v>12</v>
      </c>
      <c r="AA7" s="22">
        <v>12</v>
      </c>
      <c r="AB7" s="22"/>
      <c r="AC7" s="22"/>
      <c r="AD7" s="23">
        <f>SUM(Y7*5,Z7,AA7,AB7*-7,AC7*-10)</f>
        <v>44</v>
      </c>
      <c r="AE7" s="72">
        <f>RANK(AD7, AD$6:AD$12, 0)</f>
        <v>1</v>
      </c>
      <c r="AF7" s="68">
        <v>18.989999999999998</v>
      </c>
      <c r="AG7" s="22">
        <v>0</v>
      </c>
      <c r="AH7" s="22">
        <f>AF7+AG7</f>
        <v>18.989999999999998</v>
      </c>
      <c r="AI7" s="72">
        <f>RANK(AH7, AH$6:AH$12, 1)</f>
        <v>1</v>
      </c>
      <c r="AJ7" s="68">
        <v>8.7899999999999991</v>
      </c>
      <c r="AK7" s="22">
        <v>1</v>
      </c>
      <c r="AL7" s="22">
        <f>AJ7+AK7</f>
        <v>9.7899999999999991</v>
      </c>
      <c r="AM7" s="72">
        <f>RANK(AL7, AL$6:AL$12, 1)</f>
        <v>1</v>
      </c>
      <c r="AN7" s="28">
        <f>SUM(J7+Q7+X7+AE7+AI7+AM7)</f>
        <v>8</v>
      </c>
    </row>
    <row r="8" spans="1:40" ht="18.75" customHeight="1" x14ac:dyDescent="0.25">
      <c r="A8" s="3">
        <v>2</v>
      </c>
      <c r="B8" s="29" t="s">
        <v>34</v>
      </c>
      <c r="C8" s="32" t="s">
        <v>39</v>
      </c>
      <c r="D8" s="14">
        <v>2</v>
      </c>
      <c r="E8" s="15">
        <v>12</v>
      </c>
      <c r="F8" s="15">
        <v>11</v>
      </c>
      <c r="G8" s="15"/>
      <c r="H8" s="15"/>
      <c r="I8" s="16">
        <f>SUM(D8*5,E8,F8,G8*-7,H8*-10)</f>
        <v>33</v>
      </c>
      <c r="J8" s="72">
        <f>RANK(I8, I$6:I$12, 0)</f>
        <v>2</v>
      </c>
      <c r="K8" s="14">
        <v>2</v>
      </c>
      <c r="L8" s="15">
        <v>10</v>
      </c>
      <c r="M8" s="15">
        <v>10</v>
      </c>
      <c r="N8" s="15"/>
      <c r="O8" s="15"/>
      <c r="P8" s="16">
        <f>SUM(K8*5,L8,M8,N8*-7,O8*-10)</f>
        <v>30</v>
      </c>
      <c r="Q8" s="72">
        <f>RANK(P8, P$6:P$12, 0)</f>
        <v>1</v>
      </c>
      <c r="R8" s="14">
        <v>2</v>
      </c>
      <c r="S8" s="15">
        <v>10</v>
      </c>
      <c r="T8" s="15">
        <v>10</v>
      </c>
      <c r="U8" s="15"/>
      <c r="V8" s="15"/>
      <c r="W8" s="16">
        <f>SUM(R8*5,S8,T8,U8*-7,V8*-10)</f>
        <v>30</v>
      </c>
      <c r="X8" s="72">
        <f>RANK(W8, W$6:W$12, 0)</f>
        <v>1</v>
      </c>
      <c r="Y8" s="14">
        <v>4</v>
      </c>
      <c r="Z8" s="15">
        <v>12</v>
      </c>
      <c r="AA8" s="15">
        <v>12</v>
      </c>
      <c r="AB8" s="15"/>
      <c r="AC8" s="15"/>
      <c r="AD8" s="16">
        <f>SUM(Y8*5,Z8,AA8,AB8*-7,AC8*-10)</f>
        <v>44</v>
      </c>
      <c r="AE8" s="72">
        <f>RANK(AD8, AD$6:AD$12, 0)</f>
        <v>1</v>
      </c>
      <c r="AF8" s="69">
        <v>19.68</v>
      </c>
      <c r="AG8" s="15">
        <v>0</v>
      </c>
      <c r="AH8" s="15">
        <f>AF8+AG8</f>
        <v>19.68</v>
      </c>
      <c r="AI8" s="72">
        <f>RANK(AH8, AH$6:AH$12, 1)</f>
        <v>2</v>
      </c>
      <c r="AJ8" s="69">
        <v>10.81</v>
      </c>
      <c r="AK8" s="15">
        <v>0</v>
      </c>
      <c r="AL8" s="15">
        <f>AJ8+AK8</f>
        <v>10.81</v>
      </c>
      <c r="AM8" s="72">
        <f>RANK(AL8, AL$6:AL$12, 1)</f>
        <v>3</v>
      </c>
      <c r="AN8" s="30">
        <f>SUM(J8+Q8+X8+AE8+AI8+AM8)</f>
        <v>10</v>
      </c>
    </row>
    <row r="9" spans="1:40" ht="18.75" customHeight="1" x14ac:dyDescent="0.25">
      <c r="A9" s="3">
        <v>3</v>
      </c>
      <c r="B9" s="29" t="s">
        <v>35</v>
      </c>
      <c r="C9" s="32" t="s">
        <v>24</v>
      </c>
      <c r="D9" s="14">
        <v>2</v>
      </c>
      <c r="E9" s="15">
        <v>12</v>
      </c>
      <c r="F9" s="15">
        <v>10</v>
      </c>
      <c r="G9" s="15"/>
      <c r="H9" s="15"/>
      <c r="I9" s="16">
        <f>SUM(D9*5,E9,F9,G9*-7,H9*-10)</f>
        <v>32</v>
      </c>
      <c r="J9" s="72">
        <f>RANK(I9, I$6:I$12, 0)</f>
        <v>4</v>
      </c>
      <c r="K9" s="14">
        <v>2</v>
      </c>
      <c r="L9" s="15">
        <v>10</v>
      </c>
      <c r="M9" s="15">
        <v>10</v>
      </c>
      <c r="N9" s="15"/>
      <c r="O9" s="15"/>
      <c r="P9" s="16">
        <f>SUM(K9*5,L9,M9,N9*-7,O9*-10)</f>
        <v>30</v>
      </c>
      <c r="Q9" s="72">
        <f>RANK(P9, P$6:P$12, 0)</f>
        <v>1</v>
      </c>
      <c r="R9" s="14">
        <v>2</v>
      </c>
      <c r="S9" s="15">
        <v>9</v>
      </c>
      <c r="T9" s="15">
        <v>4</v>
      </c>
      <c r="U9" s="15"/>
      <c r="V9" s="15"/>
      <c r="W9" s="16">
        <f>SUM(R9*5,S9,T9,U9*-7,V9*-10)</f>
        <v>23</v>
      </c>
      <c r="X9" s="72">
        <f>RANK(W9, W$6:W$12, 0)</f>
        <v>5</v>
      </c>
      <c r="Y9" s="14">
        <v>4</v>
      </c>
      <c r="Z9" s="15">
        <v>12</v>
      </c>
      <c r="AA9" s="15">
        <v>12</v>
      </c>
      <c r="AB9" s="15"/>
      <c r="AC9" s="15"/>
      <c r="AD9" s="16">
        <f>SUM(Y9*5,Z9,AA9,AB9*-7,AC9*-10)</f>
        <v>44</v>
      </c>
      <c r="AE9" s="72">
        <f>RANK(AD9, AD$6:AD$12, 0)</f>
        <v>1</v>
      </c>
      <c r="AF9" s="69">
        <v>23.15</v>
      </c>
      <c r="AG9" s="15">
        <v>1</v>
      </c>
      <c r="AH9" s="15">
        <f>AF9+AG9</f>
        <v>24.15</v>
      </c>
      <c r="AI9" s="72">
        <f>RANK(AH9, AH$6:AH$12, 1)</f>
        <v>3</v>
      </c>
      <c r="AJ9" s="69">
        <v>11.07</v>
      </c>
      <c r="AK9" s="15">
        <v>5</v>
      </c>
      <c r="AL9" s="15">
        <f>AJ9+AK9</f>
        <v>16.07</v>
      </c>
      <c r="AM9" s="72">
        <f>RANK(AL9, AL$6:AL$12, 1)</f>
        <v>4</v>
      </c>
      <c r="AN9" s="30">
        <f>SUM(J9+Q9+X9+AE9+AI9+AM9)</f>
        <v>18</v>
      </c>
    </row>
    <row r="10" spans="1:40" ht="18.75" customHeight="1" x14ac:dyDescent="0.25">
      <c r="A10" s="3">
        <v>4</v>
      </c>
      <c r="B10" s="29" t="s">
        <v>33</v>
      </c>
      <c r="C10" s="32" t="s">
        <v>28</v>
      </c>
      <c r="D10" s="14">
        <v>2</v>
      </c>
      <c r="E10" s="15">
        <v>12</v>
      </c>
      <c r="F10" s="15">
        <v>11</v>
      </c>
      <c r="G10" s="15"/>
      <c r="H10" s="15"/>
      <c r="I10" s="16">
        <f>SUM(D10*5,E10,F10,G10*-7,H10*-10)</f>
        <v>33</v>
      </c>
      <c r="J10" s="72">
        <f>RANK(I10, I$6:I$12, 0)</f>
        <v>2</v>
      </c>
      <c r="K10" s="14">
        <v>2</v>
      </c>
      <c r="L10" s="15">
        <v>10</v>
      </c>
      <c r="M10" s="15">
        <v>7</v>
      </c>
      <c r="N10" s="15"/>
      <c r="O10" s="15"/>
      <c r="P10" s="16">
        <f>SUM(K10*5,L10,M10,N10*-7,O10*-10)</f>
        <v>27</v>
      </c>
      <c r="Q10" s="72">
        <f>RANK(P10, P$6:P$12, 0)</f>
        <v>5</v>
      </c>
      <c r="R10" s="14">
        <v>2</v>
      </c>
      <c r="S10" s="15">
        <v>10</v>
      </c>
      <c r="T10" s="15">
        <v>10</v>
      </c>
      <c r="U10" s="15"/>
      <c r="V10" s="15"/>
      <c r="W10" s="16">
        <f>SUM(R10*5,S10,T10,U10*-7,V10*-10)</f>
        <v>30</v>
      </c>
      <c r="X10" s="72">
        <f>RANK(W10, W$6:W$12, 0)</f>
        <v>1</v>
      </c>
      <c r="Y10" s="14">
        <v>4</v>
      </c>
      <c r="Z10" s="15">
        <v>12</v>
      </c>
      <c r="AA10" s="15">
        <v>12</v>
      </c>
      <c r="AB10" s="15"/>
      <c r="AC10" s="15"/>
      <c r="AD10" s="16">
        <f>SUM(Y10*5,Z10,AA10,AB10*-7,AC10*-10)</f>
        <v>44</v>
      </c>
      <c r="AE10" s="72">
        <f>RANK(AD10, AD$6:AD$12, 0)</f>
        <v>1</v>
      </c>
      <c r="AF10" s="69">
        <v>37.92</v>
      </c>
      <c r="AG10" s="15">
        <v>0</v>
      </c>
      <c r="AH10" s="15">
        <f>AF10+AG10</f>
        <v>37.92</v>
      </c>
      <c r="AI10" s="72">
        <f>RANK(AH10, AH$6:AH$12, 1)</f>
        <v>5</v>
      </c>
      <c r="AJ10" s="69">
        <v>16.41</v>
      </c>
      <c r="AK10" s="15">
        <v>0</v>
      </c>
      <c r="AL10" s="15">
        <f>AJ10+AK10</f>
        <v>16.41</v>
      </c>
      <c r="AM10" s="72">
        <f>RANK(AL10, AL$6:AL$12, 1)</f>
        <v>5</v>
      </c>
      <c r="AN10" s="30">
        <f>SUM(J10+Q10+X10+AE10+AI10+AM10)</f>
        <v>19</v>
      </c>
    </row>
    <row r="11" spans="1:40" ht="18.75" customHeight="1" x14ac:dyDescent="0.25">
      <c r="A11" s="3">
        <v>5</v>
      </c>
      <c r="B11" s="29" t="s">
        <v>23</v>
      </c>
      <c r="C11" s="32" t="s">
        <v>25</v>
      </c>
      <c r="D11" s="14">
        <v>2</v>
      </c>
      <c r="E11" s="15">
        <v>12</v>
      </c>
      <c r="F11" s="15">
        <v>10</v>
      </c>
      <c r="G11" s="15"/>
      <c r="H11" s="15"/>
      <c r="I11" s="16">
        <f>SUM(D11*5,E11,F11,G11*-7,H11*-10)</f>
        <v>32</v>
      </c>
      <c r="J11" s="72">
        <f>RANK(I11, I$6:I$12, 0)</f>
        <v>4</v>
      </c>
      <c r="K11" s="14">
        <v>2</v>
      </c>
      <c r="L11" s="15">
        <v>10</v>
      </c>
      <c r="M11" s="15">
        <v>9</v>
      </c>
      <c r="N11" s="15"/>
      <c r="O11" s="15"/>
      <c r="P11" s="16">
        <f>SUM(K11*5,L11,M11,N11*-7,O11*-10)</f>
        <v>29</v>
      </c>
      <c r="Q11" s="72">
        <f>RANK(P11, P$6:P$12, 0)</f>
        <v>4</v>
      </c>
      <c r="R11" s="14">
        <v>2</v>
      </c>
      <c r="S11" s="15">
        <v>10</v>
      </c>
      <c r="T11" s="15">
        <v>4</v>
      </c>
      <c r="U11" s="15"/>
      <c r="V11" s="15"/>
      <c r="W11" s="16">
        <f>SUM(R11*5,S11,T11,U11*-7,V11*-10)</f>
        <v>24</v>
      </c>
      <c r="X11" s="72">
        <f>RANK(W11, W$6:W$12, 0)</f>
        <v>4</v>
      </c>
      <c r="Y11" s="14">
        <v>4</v>
      </c>
      <c r="Z11" s="15">
        <v>12</v>
      </c>
      <c r="AA11" s="15">
        <v>11</v>
      </c>
      <c r="AB11" s="15"/>
      <c r="AC11" s="15"/>
      <c r="AD11" s="16">
        <f>SUM(Y11*5,Z11,AA11,AB11*-7,AC11*-10)</f>
        <v>43</v>
      </c>
      <c r="AE11" s="72">
        <f>RANK(AD11, AD$6:AD$12, 0)</f>
        <v>5</v>
      </c>
      <c r="AF11" s="69">
        <v>25.13</v>
      </c>
      <c r="AG11" s="15">
        <v>0</v>
      </c>
      <c r="AH11" s="15">
        <f>AF11+AG11</f>
        <v>25.13</v>
      </c>
      <c r="AI11" s="72">
        <f>RANK(AH11, AH$6:AH$12, 1)</f>
        <v>4</v>
      </c>
      <c r="AJ11" s="69">
        <v>10.220000000000001</v>
      </c>
      <c r="AK11" s="15">
        <v>0</v>
      </c>
      <c r="AL11" s="15">
        <f>AJ11+AK11</f>
        <v>10.220000000000001</v>
      </c>
      <c r="AM11" s="72">
        <f>RANK(AL11, AL$6:AL$12, 1)</f>
        <v>2</v>
      </c>
      <c r="AN11" s="30">
        <f>SUM(J11+Q11+X11+AE11+AI11+AM11)</f>
        <v>23</v>
      </c>
    </row>
    <row r="12" spans="1:40" ht="18.75" customHeight="1" x14ac:dyDescent="0.25">
      <c r="A12" s="3">
        <v>6</v>
      </c>
      <c r="B12" s="29" t="s">
        <v>32</v>
      </c>
      <c r="C12" s="32" t="s">
        <v>26</v>
      </c>
      <c r="D12" s="14">
        <v>2</v>
      </c>
      <c r="E12" s="15">
        <v>7</v>
      </c>
      <c r="F12" s="15">
        <v>0</v>
      </c>
      <c r="G12" s="15"/>
      <c r="H12" s="15"/>
      <c r="I12" s="16">
        <f>SUM(D12*5,E12,F12,G12*-7,H12*-10)</f>
        <v>17</v>
      </c>
      <c r="J12" s="72">
        <f>RANK(I12, I$6:I$12, 0)</f>
        <v>6</v>
      </c>
      <c r="K12" s="14">
        <v>2</v>
      </c>
      <c r="L12" s="15">
        <v>10</v>
      </c>
      <c r="M12" s="15">
        <v>7</v>
      </c>
      <c r="N12" s="15"/>
      <c r="O12" s="15"/>
      <c r="P12" s="16">
        <f>SUM(K12*5,L12,M12,N12*-7,O12*-10)</f>
        <v>27</v>
      </c>
      <c r="Q12" s="72">
        <f>RANK(P12, P$6:P$12, 0)</f>
        <v>5</v>
      </c>
      <c r="R12" s="14">
        <v>2</v>
      </c>
      <c r="S12" s="15">
        <v>10</v>
      </c>
      <c r="T12" s="15">
        <v>2</v>
      </c>
      <c r="U12" s="15"/>
      <c r="V12" s="15"/>
      <c r="W12" s="16">
        <f>SUM(R12*5,S12,T12,U12*-7,V12*-10)</f>
        <v>22</v>
      </c>
      <c r="X12" s="72">
        <f>RANK(W12, W$6:W$12, 0)</f>
        <v>6</v>
      </c>
      <c r="Y12" s="14">
        <v>4</v>
      </c>
      <c r="Z12" s="15">
        <v>10</v>
      </c>
      <c r="AA12" s="15">
        <v>9</v>
      </c>
      <c r="AB12" s="15"/>
      <c r="AC12" s="15"/>
      <c r="AD12" s="16">
        <f>SUM(Y12*5,Z12,AA12,AB12*-7,AC12*-10)</f>
        <v>39</v>
      </c>
      <c r="AE12" s="72">
        <f>RANK(AD12, AD$6:AD$12, 0)</f>
        <v>6</v>
      </c>
      <c r="AF12" s="69">
        <v>38.31</v>
      </c>
      <c r="AG12" s="15">
        <v>0</v>
      </c>
      <c r="AH12" s="15">
        <f>AF12+AG12</f>
        <v>38.31</v>
      </c>
      <c r="AI12" s="72">
        <f>RANK(AH12, AH$6:AH$12, 1)</f>
        <v>6</v>
      </c>
      <c r="AJ12" s="69">
        <v>17.670000000000002</v>
      </c>
      <c r="AK12" s="15">
        <v>7</v>
      </c>
      <c r="AL12" s="15">
        <f>AJ12+AK12</f>
        <v>24.67</v>
      </c>
      <c r="AM12" s="72">
        <f>RANK(AL12, AL$6:AL$12, 1)</f>
        <v>6</v>
      </c>
      <c r="AN12" s="30">
        <f>SUM(J12+Q12+X12+AE12+AI12+AM12)</f>
        <v>35</v>
      </c>
    </row>
    <row r="13" spans="1:40" s="17" customFormat="1" ht="18.75" customHeight="1" thickBot="1" x14ac:dyDescent="0.3">
      <c r="A13" s="3"/>
      <c r="B13" s="29"/>
      <c r="C13" s="32"/>
      <c r="D13" s="14"/>
      <c r="E13" s="15"/>
      <c r="F13" s="15"/>
      <c r="G13" s="15"/>
      <c r="H13" s="15"/>
      <c r="I13" s="16"/>
      <c r="J13" s="72"/>
      <c r="K13" s="14"/>
      <c r="L13" s="15"/>
      <c r="M13" s="15"/>
      <c r="N13" s="15"/>
      <c r="O13" s="15"/>
      <c r="P13" s="16"/>
      <c r="Q13" s="72"/>
      <c r="R13" s="14"/>
      <c r="S13" s="15"/>
      <c r="T13" s="15"/>
      <c r="U13" s="15"/>
      <c r="V13" s="15"/>
      <c r="W13" s="16"/>
      <c r="X13" s="72"/>
      <c r="Y13" s="14"/>
      <c r="Z13" s="15"/>
      <c r="AA13" s="15"/>
      <c r="AB13" s="15"/>
      <c r="AC13" s="15"/>
      <c r="AD13" s="16"/>
      <c r="AE13" s="72"/>
      <c r="AF13" s="69"/>
      <c r="AG13" s="15"/>
      <c r="AH13" s="15"/>
      <c r="AI13" s="72"/>
      <c r="AJ13" s="69"/>
      <c r="AK13" s="15"/>
      <c r="AL13" s="15"/>
      <c r="AM13" s="72"/>
      <c r="AN13" s="30"/>
    </row>
    <row r="14" spans="1:40" s="17" customFormat="1" ht="13.5" customHeight="1" thickBot="1" x14ac:dyDescent="0.3">
      <c r="A14" s="60" t="s">
        <v>2</v>
      </c>
      <c r="B14" s="61"/>
      <c r="C14" s="18"/>
      <c r="D14" s="24">
        <v>2</v>
      </c>
      <c r="E14" s="13">
        <v>12</v>
      </c>
      <c r="F14" s="13">
        <f>E14</f>
        <v>12</v>
      </c>
      <c r="G14" s="13"/>
      <c r="H14" s="25"/>
      <c r="I14" s="26">
        <f t="shared" ref="I14" si="0">SUM(D14*5,E14,F14,G14*-7,H14*-10)</f>
        <v>34</v>
      </c>
      <c r="J14" s="63"/>
      <c r="K14" s="24">
        <v>2</v>
      </c>
      <c r="L14" s="13">
        <v>10</v>
      </c>
      <c r="M14" s="13">
        <f>L14</f>
        <v>10</v>
      </c>
      <c r="N14" s="13"/>
      <c r="O14" s="31"/>
      <c r="P14" s="26">
        <f t="shared" ref="P14" si="1">SUM(K14*5,L14,M14,N14*-7,O14*-10)</f>
        <v>30</v>
      </c>
      <c r="Q14" s="63"/>
      <c r="R14" s="24">
        <v>2</v>
      </c>
      <c r="S14" s="13">
        <v>10</v>
      </c>
      <c r="T14" s="13">
        <f>S14</f>
        <v>10</v>
      </c>
      <c r="U14" s="13"/>
      <c r="V14" s="31"/>
      <c r="W14" s="26">
        <f t="shared" ref="W14" si="2">SUM(R14*5,S14,T14,U14*-7,V14*-10)</f>
        <v>30</v>
      </c>
      <c r="X14" s="63"/>
      <c r="Y14" s="24">
        <v>4</v>
      </c>
      <c r="Z14" s="13">
        <v>12</v>
      </c>
      <c r="AA14" s="13">
        <f>Z14</f>
        <v>12</v>
      </c>
      <c r="AB14" s="13"/>
      <c r="AC14" s="25"/>
      <c r="AD14" s="26">
        <f t="shared" ref="AD14" si="3">SUM(Y14*5,Z14,AA14,AB14*-7,AC14*-10)</f>
        <v>44</v>
      </c>
      <c r="AE14" s="12"/>
      <c r="AF14" s="70"/>
      <c r="AG14" s="13"/>
      <c r="AH14" s="13"/>
      <c r="AI14" s="12"/>
      <c r="AJ14" s="70"/>
      <c r="AK14" s="13"/>
      <c r="AL14" s="13"/>
      <c r="AM14" s="12"/>
      <c r="AN14" s="12"/>
    </row>
    <row r="15" spans="1:40" s="17" customFormat="1" ht="18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39.75" customHeight="1" x14ac:dyDescent="0.25">
      <c r="A16" s="1"/>
      <c r="B16" s="73" t="s">
        <v>49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2"/>
    </row>
    <row r="17" spans="1:40" ht="19.8" x14ac:dyDescent="0.25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</row>
    <row r="19" spans="1:40" x14ac:dyDescent="0.25">
      <c r="A19" s="17" t="s">
        <v>4</v>
      </c>
    </row>
    <row r="20" spans="1:40" x14ac:dyDescent="0.25">
      <c r="A20" s="20" t="s">
        <v>17</v>
      </c>
      <c r="B20" s="11" t="s">
        <v>41</v>
      </c>
      <c r="C20" s="11"/>
    </row>
    <row r="21" spans="1:40" x14ac:dyDescent="0.25">
      <c r="A21" s="20" t="s">
        <v>15</v>
      </c>
      <c r="B21" s="11" t="s">
        <v>42</v>
      </c>
      <c r="C21" s="11"/>
    </row>
    <row r="22" spans="1:40" x14ac:dyDescent="0.25">
      <c r="A22" s="20" t="s">
        <v>20</v>
      </c>
      <c r="B22" s="11" t="s">
        <v>43</v>
      </c>
      <c r="C22" s="11"/>
    </row>
    <row r="23" spans="1:40" x14ac:dyDescent="0.25">
      <c r="A23" s="20" t="s">
        <v>27</v>
      </c>
      <c r="B23" s="11" t="s">
        <v>47</v>
      </c>
      <c r="C23" s="11"/>
    </row>
    <row r="24" spans="1:40" x14ac:dyDescent="0.25">
      <c r="A24" s="20" t="s">
        <v>45</v>
      </c>
      <c r="B24" s="11" t="s">
        <v>48</v>
      </c>
      <c r="C24" s="11"/>
    </row>
    <row r="25" spans="1:40" x14ac:dyDescent="0.25">
      <c r="A25" s="20" t="s">
        <v>46</v>
      </c>
      <c r="B25" s="11" t="s">
        <v>50</v>
      </c>
      <c r="C25" s="11"/>
    </row>
    <row r="27" spans="1:40" x14ac:dyDescent="0.25">
      <c r="A27" s="33" t="s">
        <v>44</v>
      </c>
    </row>
    <row r="28" spans="1:40" x14ac:dyDescent="0.25">
      <c r="B28" t="s">
        <v>11</v>
      </c>
    </row>
    <row r="29" spans="1:40" x14ac:dyDescent="0.25">
      <c r="B29" t="s">
        <v>8</v>
      </c>
    </row>
    <row r="30" spans="1:40" x14ac:dyDescent="0.25">
      <c r="B30" t="s">
        <v>5</v>
      </c>
    </row>
    <row r="31" spans="1:40" x14ac:dyDescent="0.25">
      <c r="B31" t="s">
        <v>6</v>
      </c>
    </row>
    <row r="32" spans="1:40" x14ac:dyDescent="0.25">
      <c r="B32" t="s">
        <v>7</v>
      </c>
    </row>
    <row r="33" spans="2:2" x14ac:dyDescent="0.25">
      <c r="B33" t="s">
        <v>21</v>
      </c>
    </row>
  </sheetData>
  <sortState xmlns:xlrd2="http://schemas.microsoft.com/office/spreadsheetml/2017/richdata2" ref="B7:AN12">
    <sortCondition ref="AN7:AN12"/>
  </sortState>
  <mergeCells count="17">
    <mergeCell ref="A17:AN17"/>
    <mergeCell ref="B16:AM16"/>
    <mergeCell ref="Y6:AA6"/>
    <mergeCell ref="A5:B6"/>
    <mergeCell ref="D6:F6"/>
    <mergeCell ref="A14:B14"/>
    <mergeCell ref="AJ5:AM5"/>
    <mergeCell ref="K6:M6"/>
    <mergeCell ref="D5:J5"/>
    <mergeCell ref="A1:AN1"/>
    <mergeCell ref="A2:AN2"/>
    <mergeCell ref="AN5:AN6"/>
    <mergeCell ref="AF5:AI5"/>
    <mergeCell ref="K5:Q5"/>
    <mergeCell ref="R5:X5"/>
    <mergeCell ref="R6:T6"/>
    <mergeCell ref="Y5:AE5"/>
  </mergeCells>
  <phoneticPr fontId="0" type="noConversion"/>
  <printOptions horizontalCentered="1" verticalCentered="1"/>
  <pageMargins left="0" right="0" top="0.19685039370078741" bottom="0.15748031496062992" header="0" footer="0"/>
  <pageSetup paperSize="9" scale="84" orientation="landscape" r:id="rId1"/>
  <headerFooter alignWithMargins="0">
    <oddFooter>&amp;C&amp;1#&amp;"Arial"&amp;10&amp;K000000General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/>
  <dimension ref="A1:G16"/>
  <sheetViews>
    <sheetView workbookViewId="0">
      <selection activeCell="B33" sqref="B33"/>
    </sheetView>
  </sheetViews>
  <sheetFormatPr defaultColWidth="9.109375" defaultRowHeight="13.2" x14ac:dyDescent="0.25"/>
  <cols>
    <col min="1" max="1" width="30.5546875" customWidth="1"/>
    <col min="2" max="2" width="7.109375" style="4" bestFit="1" customWidth="1"/>
    <col min="3" max="3" width="6.44140625" style="4" bestFit="1" customWidth="1"/>
    <col min="4" max="4" width="5.88671875" style="4" bestFit="1" customWidth="1"/>
    <col min="5" max="5" width="5.5546875" style="4" bestFit="1" customWidth="1"/>
    <col min="6" max="6" width="4.5546875" style="8" bestFit="1" customWidth="1"/>
    <col min="7" max="7" width="6.5546875" style="4" bestFit="1" customWidth="1"/>
  </cols>
  <sheetData>
    <row r="1" spans="1:7" x14ac:dyDescent="0.25">
      <c r="A1" s="5"/>
      <c r="B1" s="6"/>
      <c r="C1" s="9"/>
      <c r="D1" s="6"/>
      <c r="E1" s="6"/>
      <c r="F1" s="7"/>
      <c r="G1" s="6"/>
    </row>
    <row r="2" spans="1:7" x14ac:dyDescent="0.25">
      <c r="A2" s="11"/>
      <c r="C2" s="10"/>
      <c r="E2" s="8"/>
      <c r="G2" s="8"/>
    </row>
    <row r="3" spans="1:7" x14ac:dyDescent="0.25">
      <c r="A3" s="11"/>
      <c r="C3" s="10"/>
      <c r="E3" s="8"/>
      <c r="G3" s="8"/>
    </row>
    <row r="4" spans="1:7" x14ac:dyDescent="0.25">
      <c r="A4" s="11"/>
      <c r="C4" s="10"/>
      <c r="E4" s="8"/>
      <c r="G4" s="8"/>
    </row>
    <row r="5" spans="1:7" x14ac:dyDescent="0.25">
      <c r="A5" s="11"/>
      <c r="C5" s="10"/>
      <c r="E5" s="8"/>
      <c r="G5" s="8"/>
    </row>
    <row r="6" spans="1:7" x14ac:dyDescent="0.25">
      <c r="A6" s="11"/>
      <c r="C6" s="10"/>
      <c r="E6" s="8"/>
      <c r="G6" s="8"/>
    </row>
    <row r="7" spans="1:7" x14ac:dyDescent="0.25">
      <c r="A7" s="11"/>
      <c r="C7" s="10"/>
      <c r="E7" s="8"/>
      <c r="G7" s="8"/>
    </row>
    <row r="8" spans="1:7" x14ac:dyDescent="0.25">
      <c r="A8" s="11"/>
      <c r="C8" s="10"/>
      <c r="E8" s="8"/>
      <c r="G8" s="8"/>
    </row>
    <row r="9" spans="1:7" x14ac:dyDescent="0.25">
      <c r="A9" s="11"/>
      <c r="C9" s="10"/>
      <c r="E9" s="8"/>
      <c r="G9" s="8"/>
    </row>
    <row r="10" spans="1:7" x14ac:dyDescent="0.25">
      <c r="A10" s="11"/>
      <c r="C10" s="10"/>
      <c r="E10" s="8"/>
      <c r="G10" s="8"/>
    </row>
    <row r="11" spans="1:7" x14ac:dyDescent="0.25">
      <c r="A11" s="11"/>
      <c r="C11" s="10"/>
      <c r="E11" s="8"/>
      <c r="G11" s="8"/>
    </row>
    <row r="12" spans="1:7" x14ac:dyDescent="0.25">
      <c r="A12" s="11"/>
      <c r="C12" s="10"/>
      <c r="E12" s="8"/>
      <c r="G12" s="8"/>
    </row>
    <row r="13" spans="1:7" x14ac:dyDescent="0.25">
      <c r="A13" s="11"/>
      <c r="C13" s="10"/>
      <c r="E13" s="8"/>
      <c r="G13" s="8"/>
    </row>
    <row r="14" spans="1:7" x14ac:dyDescent="0.25">
      <c r="A14" s="11"/>
      <c r="C14" s="10"/>
      <c r="E14" s="8"/>
      <c r="G14" s="8"/>
    </row>
    <row r="15" spans="1:7" x14ac:dyDescent="0.25">
      <c r="A15" s="11"/>
      <c r="C15" s="10"/>
      <c r="E15" s="8"/>
      <c r="G15" s="8"/>
    </row>
    <row r="16" spans="1:7" x14ac:dyDescent="0.25">
      <c r="C16" s="10"/>
      <c r="E16" s="8"/>
      <c r="G16" s="8"/>
    </row>
  </sheetData>
  <phoneticPr fontId="0" type="noConversion"/>
  <pageMargins left="0.75" right="0.75" top="1" bottom="1" header="0.5" footer="0.5"/>
  <pageSetup paperSize="9" orientation="portrait" r:id="rId1"/>
  <headerFooter alignWithMargins="0">
    <oddFooter>&amp;C&amp;1#&amp;"Arial"&amp;10&amp;K000000General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A24AE101EEFE4E965A7BEDDDB28366" ma:contentTypeVersion="7" ma:contentTypeDescription="Create a new document." ma:contentTypeScope="" ma:versionID="4e08c41eaa2f12cdca161dc0f0b610fb">
  <xsd:schema xmlns:xsd="http://www.w3.org/2001/XMLSchema" xmlns:xs="http://www.w3.org/2001/XMLSchema" xmlns:p="http://schemas.microsoft.com/office/2006/metadata/properties" xmlns:ns3="8593de4a-d31d-43aa-b759-7bb271a6aac5" targetNamespace="http://schemas.microsoft.com/office/2006/metadata/properties" ma:root="true" ma:fieldsID="6126ba9340cacf8d5932c66657a9a43a" ns3:_="">
    <xsd:import namespace="8593de4a-d31d-43aa-b759-7bb271a6a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3de4a-d31d-43aa-b759-7bb271a6aa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DDCA07-2DF7-4F3B-9596-83ACF9B0EEB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82187B5-E282-4BCC-83C6-0922481216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FB4B42-D289-45C6-8871-2348DECFE2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93de4a-d31d-43aa-b759-7bb271a6a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Stevne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Røneid</dc:creator>
  <cp:lastModifiedBy>Johan</cp:lastModifiedBy>
  <cp:lastPrinted>2007-08-22T06:02:25Z</cp:lastPrinted>
  <dcterms:created xsi:type="dcterms:W3CDTF">2005-02-19T23:37:23Z</dcterms:created>
  <dcterms:modified xsi:type="dcterms:W3CDTF">2022-05-24T21:04:42Z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742a09-bfb0-4510-9e26-b9837db26482_Enabled">
    <vt:lpwstr>True</vt:lpwstr>
  </property>
  <property fmtid="{D5CDD505-2E9C-101B-9397-08002B2CF9AE}" pid="3" name="MSIP_Label_77742a09-bfb0-4510-9e26-b9837db26482_SiteId">
    <vt:lpwstr>a21a716e-fb9a-45c0-b997-e26360b0a3a1</vt:lpwstr>
  </property>
  <property fmtid="{D5CDD505-2E9C-101B-9397-08002B2CF9AE}" pid="4" name="MSIP_Label_77742a09-bfb0-4510-9e26-b9837db26482_Owner">
    <vt:lpwstr>johan.roeneid@orica.com</vt:lpwstr>
  </property>
  <property fmtid="{D5CDD505-2E9C-101B-9397-08002B2CF9AE}" pid="5" name="MSIP_Label_77742a09-bfb0-4510-9e26-b9837db26482_SetDate">
    <vt:lpwstr>2019-11-30T15:10:03.9548782Z</vt:lpwstr>
  </property>
  <property fmtid="{D5CDD505-2E9C-101B-9397-08002B2CF9AE}" pid="6" name="MSIP_Label_77742a09-bfb0-4510-9e26-b9837db26482_Name">
    <vt:lpwstr>General</vt:lpwstr>
  </property>
  <property fmtid="{D5CDD505-2E9C-101B-9397-08002B2CF9AE}" pid="7" name="MSIP_Label_77742a09-bfb0-4510-9e26-b9837db26482_Application">
    <vt:lpwstr>Microsoft Azure Information Protection</vt:lpwstr>
  </property>
  <property fmtid="{D5CDD505-2E9C-101B-9397-08002B2CF9AE}" pid="8" name="MSIP_Label_77742a09-bfb0-4510-9e26-b9837db26482_ActionId">
    <vt:lpwstr>b36ece01-3296-4c61-beed-108916dc2c92</vt:lpwstr>
  </property>
  <property fmtid="{D5CDD505-2E9C-101B-9397-08002B2CF9AE}" pid="9" name="MSIP_Label_77742a09-bfb0-4510-9e26-b9837db26482_Extended_MSFT_Method">
    <vt:lpwstr>Manual</vt:lpwstr>
  </property>
  <property fmtid="{D5CDD505-2E9C-101B-9397-08002B2CF9AE}" pid="10" name="Sensitivity">
    <vt:lpwstr>General</vt:lpwstr>
  </property>
  <property fmtid="{D5CDD505-2E9C-101B-9397-08002B2CF9AE}" pid="11" name="ContentTypeId">
    <vt:lpwstr>0x0101002BA24AE101EEFE4E965A7BEDDDB28366</vt:lpwstr>
  </property>
</Properties>
</file>