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jroeneid\OneDrive - Orica\Documents\Work\Privat\NROF\2019\Skyting\"/>
    </mc:Choice>
  </mc:AlternateContent>
  <xr:revisionPtr revIDLastSave="78" documentId="8_{9765DA42-B620-5142-8DA2-9B6A4FC945F6}" xr6:coauthVersionLast="43" xr6:coauthVersionMax="45" xr10:uidLastSave="{C76E0FD5-DE1B-4B67-9871-6299B2EC3FC9}"/>
  <bookViews>
    <workbookView xWindow="-110" yWindow="-110" windowWidth="19420" windowHeight="1042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I7" i="1"/>
  <c r="H7" i="1"/>
  <c r="H8" i="1"/>
  <c r="G5" i="1"/>
  <c r="J10" i="1" l="1"/>
  <c r="I10" i="1"/>
  <c r="H10" i="1"/>
  <c r="G10" i="1"/>
  <c r="F10" i="1"/>
  <c r="E10" i="1"/>
  <c r="D10" i="1"/>
  <c r="I6" i="1"/>
  <c r="J6" i="1" s="1"/>
  <c r="H6" i="1"/>
  <c r="G6" i="1"/>
  <c r="F6" i="1"/>
  <c r="E6" i="1"/>
  <c r="D6" i="1"/>
  <c r="I9" i="1"/>
  <c r="G9" i="1"/>
  <c r="J9" i="1" s="1"/>
  <c r="F9" i="1"/>
  <c r="E9" i="1"/>
  <c r="D9" i="1"/>
  <c r="G7" i="1"/>
  <c r="F7" i="1"/>
  <c r="E7" i="1"/>
  <c r="D7" i="1"/>
  <c r="J7" i="1" s="1"/>
  <c r="I8" i="1"/>
  <c r="G8" i="1"/>
  <c r="F8" i="1"/>
  <c r="E8" i="1"/>
  <c r="D8" i="1"/>
  <c r="J8" i="1" s="1"/>
  <c r="I5" i="1"/>
  <c r="J5" i="1" s="1"/>
  <c r="H5" i="1"/>
  <c r="F5" i="1"/>
  <c r="E5" i="1"/>
  <c r="D5" i="1"/>
  <c r="I4" i="1"/>
  <c r="H4" i="1"/>
  <c r="G4" i="1"/>
  <c r="J4" i="1" s="1"/>
  <c r="F4" i="1"/>
  <c r="E4" i="1"/>
  <c r="D4" i="1"/>
</calcChain>
</file>

<file path=xl/sharedStrings.xml><?xml version="1.0" encoding="utf-8"?>
<sst xmlns="http://schemas.openxmlformats.org/spreadsheetml/2006/main" count="32" uniqueCount="29">
  <si>
    <t>Navn</t>
  </si>
  <si>
    <t>Øv1</t>
  </si>
  <si>
    <t>Øv2</t>
  </si>
  <si>
    <t>Øv3</t>
  </si>
  <si>
    <t>Øv4</t>
  </si>
  <si>
    <t>Øv5</t>
  </si>
  <si>
    <t>Øv6</t>
  </si>
  <si>
    <t>Sum</t>
  </si>
  <si>
    <t>Max</t>
  </si>
  <si>
    <t>Øv 2 som Øv 1.</t>
  </si>
  <si>
    <t>Øv 3 som Øv 1 og 2, men fra svak skulder</t>
  </si>
  <si>
    <t>Øv 1. 2x10 skudd rifle, 28m 10 stk miniskiver, utg stilling stå, skytestilling kne, tid 50sek</t>
  </si>
  <si>
    <t>Øv 4. 2x10 skudd pistol, 10m, 9 skiver pluss noen ns, utg stilling, ladd 45 med svak hånd, 1 mag svak og 1 mag sterk hånd, tid 30 sek</t>
  </si>
  <si>
    <t>Øv 5 2x10 skudd pistol, 10m 9 skiver pluss noen ns, utg stilling halvladd og hylstret, fri stilling, tid 30 sek</t>
  </si>
  <si>
    <t>Øv 6 som øv 5</t>
  </si>
  <si>
    <t>Plass</t>
  </si>
  <si>
    <t>NROF Kongsberg</t>
  </si>
  <si>
    <t>Stevne Rifle og Pistol - 17.09.2019</t>
  </si>
  <si>
    <t>Thomas Tiller</t>
  </si>
  <si>
    <t>Fenr Roy Wang</t>
  </si>
  <si>
    <t>Sjt Jon Andersen</t>
  </si>
  <si>
    <t>Lt Rune Poortman</t>
  </si>
  <si>
    <t>Lt Svein Helge Hennum</t>
  </si>
  <si>
    <t xml:space="preserve">Korp Erik Gjerstad </t>
  </si>
  <si>
    <t>Avd./våpengren</t>
  </si>
  <si>
    <t>NROF Kongsberg / (HV)</t>
  </si>
  <si>
    <t>NROF Kongsberg / HV-03</t>
  </si>
  <si>
    <t>NROF Kongsberg /Sjøforsvaret</t>
  </si>
  <si>
    <t>Beskrivelse av øvelsene: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</si>
</sst>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7" xfId="0" applyFont="1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3" fillId="2" borderId="10" xfId="0" applyFont="1" applyFill="1" applyBorder="1" applyAlignment="1">
      <alignment horizontal="centerContinuous"/>
    </xf>
    <xf numFmtId="0" fontId="0" fillId="2" borderId="11" xfId="0" applyFill="1" applyBorder="1" applyAlignment="1">
      <alignment horizontal="centerContinuous"/>
    </xf>
    <xf numFmtId="0" fontId="0" fillId="2" borderId="12" xfId="0" applyFill="1" applyBorder="1" applyAlignment="1">
      <alignment horizontal="centerContinuous"/>
    </xf>
    <xf numFmtId="0" fontId="4" fillId="0" borderId="2" xfId="0" applyFont="1" applyBorder="1"/>
    <xf numFmtId="0" fontId="4" fillId="0" borderId="5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3AF7-9A8D-2743-9231-D26428F1B2ED}">
  <dimension ref="A1:J18"/>
  <sheetViews>
    <sheetView tabSelected="1" zoomScaleNormal="150" zoomScaleSheetLayoutView="100" workbookViewId="0">
      <selection activeCell="B19" sqref="B19"/>
    </sheetView>
  </sheetViews>
  <sheetFormatPr defaultRowHeight="14.5" x14ac:dyDescent="0.35"/>
  <cols>
    <col min="1" max="1" width="4.90625" bestFit="1" customWidth="1"/>
    <col min="2" max="3" width="21.26953125" customWidth="1"/>
    <col min="11" max="11" width="13" customWidth="1"/>
  </cols>
  <sheetData>
    <row r="1" spans="1:10" ht="28.5" x14ac:dyDescent="0.65">
      <c r="A1" s="10" t="s">
        <v>16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1" x14ac:dyDescent="0.5">
      <c r="A2" s="13" t="s">
        <v>17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x14ac:dyDescent="0.35">
      <c r="A3" s="1" t="s">
        <v>15</v>
      </c>
      <c r="B3" s="2" t="s">
        <v>0</v>
      </c>
      <c r="C3" s="2" t="s">
        <v>24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3" t="s">
        <v>7</v>
      </c>
    </row>
    <row r="4" spans="1:10" x14ac:dyDescent="0.35">
      <c r="A4" s="4">
        <v>1</v>
      </c>
      <c r="B4" s="5" t="s">
        <v>18</v>
      </c>
      <c r="C4" s="16" t="s">
        <v>16</v>
      </c>
      <c r="D4" s="5">
        <f>10*5+20+17</f>
        <v>87</v>
      </c>
      <c r="E4" s="5">
        <f>10*5+20+18</f>
        <v>88</v>
      </c>
      <c r="F4" s="5">
        <f>10*5+20+20</f>
        <v>90</v>
      </c>
      <c r="G4" s="5">
        <f>9*5+20+16</f>
        <v>81</v>
      </c>
      <c r="H4" s="5">
        <f>9*5+20+19</f>
        <v>84</v>
      </c>
      <c r="I4" s="5">
        <f>9*5+19+19</f>
        <v>83</v>
      </c>
      <c r="J4" s="6">
        <f>SUM(D4:I4)</f>
        <v>513</v>
      </c>
    </row>
    <row r="5" spans="1:10" x14ac:dyDescent="0.35">
      <c r="A5" s="4">
        <v>2</v>
      </c>
      <c r="B5" s="5" t="s">
        <v>19</v>
      </c>
      <c r="C5" s="16" t="s">
        <v>25</v>
      </c>
      <c r="D5" s="5">
        <f>10*5+20+19</f>
        <v>89</v>
      </c>
      <c r="E5" s="5">
        <f>10*5+20+18</f>
        <v>88</v>
      </c>
      <c r="F5" s="5">
        <f>10*5+20+20</f>
        <v>90</v>
      </c>
      <c r="G5" s="5">
        <f>9*5+19+15-10</f>
        <v>69</v>
      </c>
      <c r="H5" s="5">
        <f>9*5+20+19</f>
        <v>84</v>
      </c>
      <c r="I5" s="5">
        <f>9*5+20+17</f>
        <v>82</v>
      </c>
      <c r="J5" s="6">
        <f>SUM(D5:I5)</f>
        <v>502</v>
      </c>
    </row>
    <row r="6" spans="1:10" x14ac:dyDescent="0.35">
      <c r="A6" s="4">
        <v>3</v>
      </c>
      <c r="B6" s="5" t="s">
        <v>20</v>
      </c>
      <c r="C6" s="16" t="s">
        <v>26</v>
      </c>
      <c r="D6" s="5">
        <f>10*5+20+17</f>
        <v>87</v>
      </c>
      <c r="E6" s="5">
        <f>10*5+20+18</f>
        <v>88</v>
      </c>
      <c r="F6" s="5">
        <f>7*5+14+10</f>
        <v>59</v>
      </c>
      <c r="G6" s="5">
        <f>9*5+20+18</f>
        <v>83</v>
      </c>
      <c r="H6" s="5">
        <f>9*5+20+18</f>
        <v>83</v>
      </c>
      <c r="I6" s="5">
        <f>9*5+20+19</f>
        <v>84</v>
      </c>
      <c r="J6" s="6">
        <f>SUM(D6:I6)</f>
        <v>484</v>
      </c>
    </row>
    <row r="7" spans="1:10" x14ac:dyDescent="0.35">
      <c r="A7" s="4">
        <v>4</v>
      </c>
      <c r="B7" s="5" t="s">
        <v>21</v>
      </c>
      <c r="C7" s="16" t="s">
        <v>26</v>
      </c>
      <c r="D7" s="5">
        <f>10*5+20+14</f>
        <v>84</v>
      </c>
      <c r="E7" s="5">
        <f>10*5+20+19</f>
        <v>89</v>
      </c>
      <c r="F7" s="5">
        <f>10*5+20+16</f>
        <v>86</v>
      </c>
      <c r="G7" s="5">
        <f>9*5+19+12</f>
        <v>76</v>
      </c>
      <c r="H7" s="5">
        <f>9*5+14+13-10</f>
        <v>62</v>
      </c>
      <c r="I7" s="5">
        <f>9*5+20+20-10</f>
        <v>75</v>
      </c>
      <c r="J7" s="6">
        <f>SUM(D7:I7)</f>
        <v>472</v>
      </c>
    </row>
    <row r="8" spans="1:10" x14ac:dyDescent="0.35">
      <c r="A8" s="4">
        <v>5</v>
      </c>
      <c r="B8" s="5" t="s">
        <v>22</v>
      </c>
      <c r="C8" s="16" t="s">
        <v>26</v>
      </c>
      <c r="D8" s="5">
        <f>10*5+20+18</f>
        <v>88</v>
      </c>
      <c r="E8" s="5">
        <f>10*5+20+16</f>
        <v>86</v>
      </c>
      <c r="F8" s="5">
        <f>10*5+18+17</f>
        <v>85</v>
      </c>
      <c r="G8" s="5">
        <f>7*5+16+14</f>
        <v>65</v>
      </c>
      <c r="H8" s="5">
        <f>9*5+19+18-10</f>
        <v>72</v>
      </c>
      <c r="I8" s="5">
        <f>8*5+18+17</f>
        <v>75</v>
      </c>
      <c r="J8" s="6">
        <f>SUM(D8:I8)</f>
        <v>471</v>
      </c>
    </row>
    <row r="9" spans="1:10" ht="15" thickBot="1" x14ac:dyDescent="0.4">
      <c r="A9" s="7">
        <v>6</v>
      </c>
      <c r="B9" s="8" t="s">
        <v>23</v>
      </c>
      <c r="C9" s="17" t="s">
        <v>27</v>
      </c>
      <c r="D9" s="8">
        <f>10*5+20+13</f>
        <v>83</v>
      </c>
      <c r="E9" s="8">
        <f>10*5+19+10</f>
        <v>79</v>
      </c>
      <c r="F9" s="8">
        <f>10*5+19+17</f>
        <v>86</v>
      </c>
      <c r="G9" s="8">
        <f>9*5+17+12</f>
        <v>74</v>
      </c>
      <c r="H9" s="8">
        <f>8*5+16+13-10</f>
        <v>59</v>
      </c>
      <c r="I9" s="8">
        <f>9*5+20+17</f>
        <v>82</v>
      </c>
      <c r="J9" s="9">
        <f>SUM(D9:I9)</f>
        <v>463</v>
      </c>
    </row>
    <row r="10" spans="1:10" x14ac:dyDescent="0.35">
      <c r="B10" s="18" t="s">
        <v>8</v>
      </c>
      <c r="C10" s="18"/>
      <c r="D10" s="18">
        <f>10*5+20+20</f>
        <v>90</v>
      </c>
      <c r="E10" s="18">
        <f>10*5+20+20</f>
        <v>90</v>
      </c>
      <c r="F10" s="18">
        <f>10*5+20+20</f>
        <v>90</v>
      </c>
      <c r="G10" s="18">
        <f>9*5+20+20</f>
        <v>85</v>
      </c>
      <c r="H10" s="18">
        <f>9*5+20+20</f>
        <v>85</v>
      </c>
      <c r="I10" s="18">
        <f>9*5+20+20</f>
        <v>85</v>
      </c>
      <c r="J10" s="18">
        <f>SUM(D10:I10)</f>
        <v>525</v>
      </c>
    </row>
    <row r="12" spans="1:10" x14ac:dyDescent="0.35">
      <c r="B12" s="19" t="s">
        <v>28</v>
      </c>
    </row>
    <row r="13" spans="1:10" x14ac:dyDescent="0.35">
      <c r="B13" t="s">
        <v>11</v>
      </c>
    </row>
    <row r="14" spans="1:10" x14ac:dyDescent="0.35">
      <c r="B14" t="s">
        <v>9</v>
      </c>
    </row>
    <row r="15" spans="1:10" x14ac:dyDescent="0.35">
      <c r="B15" t="s">
        <v>10</v>
      </c>
    </row>
    <row r="16" spans="1:10" x14ac:dyDescent="0.35">
      <c r="B16" t="s">
        <v>12</v>
      </c>
    </row>
    <row r="17" spans="2:2" x14ac:dyDescent="0.35">
      <c r="B17" t="s">
        <v>13</v>
      </c>
    </row>
    <row r="18" spans="2:2" x14ac:dyDescent="0.35">
      <c r="B18" t="s">
        <v>14</v>
      </c>
    </row>
  </sheetData>
  <sortState xmlns:xlrd2="http://schemas.microsoft.com/office/spreadsheetml/2017/richdata2" ref="B4:J9">
    <sortCondition descending="1" ref="J4:J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Poortman</dc:creator>
  <cp:lastModifiedBy>Johan Roeneid</cp:lastModifiedBy>
  <dcterms:created xsi:type="dcterms:W3CDTF">2019-09-17T20:55:54Z</dcterms:created>
  <dcterms:modified xsi:type="dcterms:W3CDTF">2019-09-18T07:08:36Z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2019-09-18T07:08:36.5133465Z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af0b3453-6d45-4c8c-b908-0d3088e4bfb0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</Properties>
</file>