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385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<sst xmlns="http://schemas.openxmlformats.org/spreadsheetml/2006/main" count="134" uniqueCount="61">
  <si>
    <t>Sum</t>
  </si>
  <si>
    <t>TOT</t>
  </si>
  <si>
    <t>Øvelse 1</t>
  </si>
  <si>
    <t>Øvelse 2</t>
  </si>
  <si>
    <t>Øvelse 3</t>
  </si>
  <si>
    <t>Beskrivelse av skyteøvelser:</t>
  </si>
  <si>
    <t>Øvelse 4</t>
  </si>
  <si>
    <t>Tid 1</t>
  </si>
  <si>
    <t>Tid 2</t>
  </si>
  <si>
    <t>Øvelse 5</t>
  </si>
  <si>
    <t>Magasinbytte etter eget ønske</t>
  </si>
  <si>
    <t>NROF-avd/Forsvarsgren/-avd</t>
  </si>
  <si>
    <t>NROF Kongsberg/(Hæren)</t>
  </si>
  <si>
    <t>NROF Kongsberg/HV-03</t>
  </si>
  <si>
    <t>NROF Kongsberg/HV-03 Gunnerside</t>
  </si>
  <si>
    <t>Tid</t>
  </si>
  <si>
    <t>Tillegg</t>
  </si>
  <si>
    <t>Skytteren med lavest totaltid vinner</t>
  </si>
  <si>
    <t>Lt Johan Røneid</t>
  </si>
  <si>
    <t>NROF Kongsberg/(HV)</t>
  </si>
  <si>
    <t>Lt Tom Harris Nilsen</t>
  </si>
  <si>
    <t>NROF Kongsberg/HV-01</t>
  </si>
  <si>
    <t>Hver skive skal treffes med 2 skudd</t>
  </si>
  <si>
    <t>Prosedyrefeil gir 10 sekunder tillegg</t>
  </si>
  <si>
    <t>Rangering</t>
  </si>
  <si>
    <t>NROF Kongsberg/(Luftforsvaret)</t>
  </si>
  <si>
    <t>Lt Rune Poortman</t>
  </si>
  <si>
    <t>Klasse 2</t>
  </si>
  <si>
    <t>Rangering totalt</t>
  </si>
  <si>
    <t>Klasse 4</t>
  </si>
  <si>
    <t>Rangerings-poeng</t>
  </si>
  <si>
    <t>Rune Poortman</t>
  </si>
  <si>
    <t>Øv 1-3:</t>
  </si>
  <si>
    <t>Sjt Peter Holst</t>
  </si>
  <si>
    <t>Ca 12-15 m avstand, 10 skudd rifle, 2x8 skudd pistol, 5 skiver, div. stål, Ingen NS, Rifle ladet, sikret og 45 grader ved start, pistol halvladet og hylstret</t>
  </si>
  <si>
    <t>Heistadmoen, 24.06.2017</t>
  </si>
  <si>
    <t>NROF Kongsberg - Stevne Rifle og Pistol Nivå 3</t>
  </si>
  <si>
    <t>Thomas Tiller</t>
  </si>
  <si>
    <t>NROF Kongsberg</t>
  </si>
  <si>
    <t>Kristen Kåsin</t>
  </si>
  <si>
    <t>Jørgen Lensegraf Melås</t>
  </si>
  <si>
    <t>NROF Vest-Telemark/HV-03</t>
  </si>
  <si>
    <t>Sjt Rickard Jacobsen</t>
  </si>
  <si>
    <t>NROF Kongsberg/Hæren Sverige</t>
  </si>
  <si>
    <t>Fen Knut Heistholt</t>
  </si>
  <si>
    <t>Gren Roberg Homelien</t>
  </si>
  <si>
    <t>Sjt Fredrik Ørmen</t>
  </si>
  <si>
    <t>Fen Bård Kanstad</t>
  </si>
  <si>
    <t>Kapt Asbjørn Rasmussen</t>
  </si>
  <si>
    <t>Per Killingmo</t>
  </si>
  <si>
    <t>NROF Kongsberg/(Sjøforsvaret)</t>
  </si>
  <si>
    <t>Øvelse A1</t>
  </si>
  <si>
    <t>Øvelse A3</t>
  </si>
  <si>
    <t>Øvelse B4</t>
  </si>
  <si>
    <t>Øvelse B6</t>
  </si>
  <si>
    <t>Klasse 1</t>
  </si>
  <si>
    <t>Fen Trygve Sannesmoen</t>
  </si>
  <si>
    <t>Yttersone gir 3 sekunder tillegg</t>
  </si>
  <si>
    <t xml:space="preserve">Bom gir 5 sekunder tillegg </t>
  </si>
  <si>
    <t>NS gir 10 sekunder i tillegg</t>
  </si>
  <si>
    <t>Stor innersone gir 1 sekund i tillegg</t>
  </si>
</sst>
</file>

<file path=xl/styles.xml><?xml version="1.0" encoding="utf-8"?>
<styleSheet xmlns="http://schemas.openxmlformats.org/spreadsheetml/2006/main">
  <numFmts count="4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00000"/>
    <numFmt numFmtId="193" formatCode="_(* #,##0.0_);_(* \(#,##0.0\);_(* &quot;-&quot;??_);_(@_)"/>
    <numFmt numFmtId="194" formatCode="_(* #,##0_);_(* \(#,##0\);_(* &quot;-&quot;??_);_(@_)"/>
    <numFmt numFmtId="195" formatCode="0.0"/>
    <numFmt numFmtId="196" formatCode="_(* #,##0.000_);_(* \(#,##0.000\);_(* &quot;-&quot;??_);_(@_)"/>
  </numFmts>
  <fonts count="5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Segoe Print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32" borderId="0" xfId="0" applyFill="1" applyAlignment="1">
      <alignment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32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0" fillId="32" borderId="0" xfId="0" applyFill="1" applyAlignment="1">
      <alignment/>
    </xf>
    <xf numFmtId="0" fontId="4" fillId="0" borderId="0" xfId="0" applyFont="1" applyAlignment="1">
      <alignment horizontal="left"/>
    </xf>
    <xf numFmtId="0" fontId="14" fillId="0" borderId="0" xfId="0" applyFont="1" applyAlignment="1">
      <alignment/>
    </xf>
    <xf numFmtId="171" fontId="0" fillId="0" borderId="13" xfId="42" applyFont="1" applyBorder="1" applyAlignment="1">
      <alignment horizontal="center" vertical="center"/>
    </xf>
    <xf numFmtId="0" fontId="10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171" fontId="0" fillId="0" borderId="17" xfId="42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11" fillId="33" borderId="21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8" fillId="0" borderId="23" xfId="0" applyFont="1" applyBorder="1" applyAlignment="1">
      <alignment horizontal="center" vertical="center"/>
    </xf>
    <xf numFmtId="2" fontId="0" fillId="0" borderId="13" xfId="42" applyNumberFormat="1" applyFont="1" applyBorder="1" applyAlignment="1">
      <alignment horizontal="center" vertical="center"/>
    </xf>
    <xf numFmtId="171" fontId="16" fillId="34" borderId="24" xfId="42" applyFont="1" applyFill="1" applyBorder="1" applyAlignment="1">
      <alignment horizontal="center" vertical="center"/>
    </xf>
    <xf numFmtId="171" fontId="16" fillId="34" borderId="25" xfId="42" applyFont="1" applyFill="1" applyBorder="1" applyAlignment="1">
      <alignment horizontal="center" vertical="center"/>
    </xf>
    <xf numFmtId="171" fontId="0" fillId="0" borderId="26" xfId="42" applyFont="1" applyBorder="1" applyAlignment="1">
      <alignment horizontal="center" vertical="center"/>
    </xf>
    <xf numFmtId="171" fontId="0" fillId="0" borderId="17" xfId="42" applyFont="1" applyBorder="1" applyAlignment="1">
      <alignment horizontal="center"/>
    </xf>
    <xf numFmtId="2" fontId="0" fillId="0" borderId="27" xfId="42" applyNumberFormat="1" applyFont="1" applyBorder="1" applyAlignment="1">
      <alignment horizontal="center" vertical="center"/>
    </xf>
    <xf numFmtId="2" fontId="0" fillId="0" borderId="13" xfId="42" applyNumberFormat="1" applyFont="1" applyBorder="1" applyAlignment="1">
      <alignment horizontal="center"/>
    </xf>
    <xf numFmtId="171" fontId="0" fillId="0" borderId="27" xfId="42" applyFont="1" applyBorder="1" applyAlignment="1">
      <alignment horizontal="center" vertical="center"/>
    </xf>
    <xf numFmtId="171" fontId="0" fillId="0" borderId="13" xfId="42" applyFont="1" applyBorder="1" applyAlignment="1">
      <alignment horizont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2" xfId="0" applyFont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171" fontId="0" fillId="0" borderId="29" xfId="42" applyFont="1" applyBorder="1" applyAlignment="1">
      <alignment horizontal="center" vertical="center"/>
    </xf>
    <xf numFmtId="171" fontId="0" fillId="0" borderId="30" xfId="42" applyFont="1" applyBorder="1" applyAlignment="1">
      <alignment horizontal="center" vertical="center"/>
    </xf>
    <xf numFmtId="171" fontId="16" fillId="34" borderId="31" xfId="42" applyFont="1" applyFill="1" applyBorder="1" applyAlignment="1">
      <alignment horizontal="center" vertical="center"/>
    </xf>
    <xf numFmtId="171" fontId="0" fillId="0" borderId="30" xfId="42" applyFont="1" applyBorder="1" applyAlignment="1">
      <alignment horizontal="center"/>
    </xf>
    <xf numFmtId="171" fontId="0" fillId="0" borderId="32" xfId="42" applyFont="1" applyBorder="1" applyAlignment="1">
      <alignment horizontal="center" vertical="center"/>
    </xf>
    <xf numFmtId="171" fontId="16" fillId="34" borderId="33" xfId="42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171" fontId="17" fillId="33" borderId="38" xfId="42" applyFont="1" applyFill="1" applyBorder="1" applyAlignment="1">
      <alignment horizontal="center" vertical="center"/>
    </xf>
    <xf numFmtId="171" fontId="17" fillId="33" borderId="28" xfId="42" applyFont="1" applyFill="1" applyBorder="1" applyAlignment="1">
      <alignment horizontal="center" vertical="center"/>
    </xf>
    <xf numFmtId="171" fontId="17" fillId="33" borderId="15" xfId="42" applyFont="1" applyFill="1" applyBorder="1" applyAlignment="1">
      <alignment horizontal="center" vertical="center"/>
    </xf>
    <xf numFmtId="171" fontId="17" fillId="33" borderId="39" xfId="42" applyFont="1" applyFill="1" applyBorder="1" applyAlignment="1">
      <alignment horizontal="centerContinuous" vertical="center"/>
    </xf>
    <xf numFmtId="171" fontId="17" fillId="33" borderId="40" xfId="42" applyFont="1" applyFill="1" applyBorder="1" applyAlignment="1">
      <alignment horizontal="centerContinuous" vertical="center"/>
    </xf>
    <xf numFmtId="171" fontId="17" fillId="33" borderId="0" xfId="42" applyFont="1" applyFill="1" applyBorder="1" applyAlignment="1">
      <alignment horizontal="centerContinuous" vertical="center"/>
    </xf>
    <xf numFmtId="171" fontId="17" fillId="33" borderId="41" xfId="42" applyFont="1" applyFill="1" applyBorder="1" applyAlignment="1">
      <alignment horizontal="centerContinuous" vertical="center"/>
    </xf>
    <xf numFmtId="171" fontId="17" fillId="33" borderId="42" xfId="42" applyFont="1" applyFill="1" applyBorder="1" applyAlignment="1">
      <alignment horizontal="centerContinuous" vertical="center"/>
    </xf>
    <xf numFmtId="171" fontId="19" fillId="33" borderId="43" xfId="42" applyFont="1" applyFill="1" applyBorder="1" applyAlignment="1">
      <alignment horizontal="centerContinuous" vertical="center"/>
    </xf>
    <xf numFmtId="194" fontId="16" fillId="34" borderId="44" xfId="42" applyNumberFormat="1" applyFont="1" applyFill="1" applyBorder="1" applyAlignment="1">
      <alignment horizontal="center" vertical="center"/>
    </xf>
    <xf numFmtId="194" fontId="16" fillId="34" borderId="45" xfId="42" applyNumberFormat="1" applyFont="1" applyFill="1" applyBorder="1" applyAlignment="1">
      <alignment horizontal="center" vertical="center"/>
    </xf>
    <xf numFmtId="194" fontId="16" fillId="34" borderId="46" xfId="42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1" fontId="0" fillId="0" borderId="47" xfId="42" applyNumberFormat="1" applyFont="1" applyBorder="1" applyAlignment="1">
      <alignment horizontal="center" vertical="center"/>
    </xf>
    <xf numFmtId="1" fontId="0" fillId="0" borderId="31" xfId="42" applyNumberFormat="1" applyFont="1" applyBorder="1" applyAlignment="1">
      <alignment horizontal="center" vertical="center"/>
    </xf>
    <xf numFmtId="1" fontId="0" fillId="0" borderId="31" xfId="42" applyNumberFormat="1" applyFont="1" applyBorder="1" applyAlignment="1">
      <alignment horizontal="center"/>
    </xf>
    <xf numFmtId="1" fontId="0" fillId="0" borderId="33" xfId="42" applyNumberFormat="1" applyFont="1" applyBorder="1" applyAlignment="1">
      <alignment horizontal="center" vertical="center"/>
    </xf>
    <xf numFmtId="194" fontId="17" fillId="33" borderId="24" xfId="42" applyNumberFormat="1" applyFont="1" applyFill="1" applyBorder="1" applyAlignment="1">
      <alignment horizontal="center" vertical="center"/>
    </xf>
    <xf numFmtId="194" fontId="17" fillId="35" borderId="24" xfId="42" applyNumberFormat="1" applyFont="1" applyFill="1" applyBorder="1" applyAlignment="1">
      <alignment horizontal="center" vertical="center"/>
    </xf>
    <xf numFmtId="194" fontId="17" fillId="33" borderId="25" xfId="42" applyNumberFormat="1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171" fontId="0" fillId="0" borderId="50" xfId="42" applyFont="1" applyBorder="1" applyAlignment="1">
      <alignment horizontal="center" vertical="center"/>
    </xf>
    <xf numFmtId="1" fontId="0" fillId="0" borderId="51" xfId="42" applyNumberFormat="1" applyFont="1" applyBorder="1" applyAlignment="1">
      <alignment horizontal="center" vertical="center"/>
    </xf>
    <xf numFmtId="171" fontId="16" fillId="34" borderId="51" xfId="42" applyFont="1" applyFill="1" applyBorder="1" applyAlignment="1">
      <alignment horizontal="center" vertical="center"/>
    </xf>
    <xf numFmtId="194" fontId="16" fillId="34" borderId="52" xfId="42" applyNumberFormat="1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left" vertical="center"/>
    </xf>
    <xf numFmtId="194" fontId="16" fillId="34" borderId="45" xfId="42" applyNumberFormat="1" applyFont="1" applyFill="1" applyBorder="1" applyAlignment="1">
      <alignment vertical="center"/>
    </xf>
    <xf numFmtId="194" fontId="16" fillId="34" borderId="44" xfId="42" applyNumberFormat="1" applyFont="1" applyFill="1" applyBorder="1" applyAlignment="1">
      <alignment vertical="center"/>
    </xf>
    <xf numFmtId="0" fontId="6" fillId="33" borderId="53" xfId="0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/>
    </xf>
    <xf numFmtId="0" fontId="11" fillId="33" borderId="54" xfId="0" applyFont="1" applyFill="1" applyBorder="1" applyAlignment="1">
      <alignment horizontal="center" vertical="center"/>
    </xf>
    <xf numFmtId="0" fontId="11" fillId="33" borderId="58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33" borderId="60" xfId="0" applyFont="1" applyFill="1" applyBorder="1" applyAlignment="1">
      <alignment horizontal="center"/>
    </xf>
    <xf numFmtId="0" fontId="11" fillId="33" borderId="61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/>
    </xf>
    <xf numFmtId="171" fontId="13" fillId="33" borderId="24" xfId="42" applyFont="1" applyFill="1" applyBorder="1" applyAlignment="1">
      <alignment horizontal="center" vertical="center"/>
    </xf>
    <xf numFmtId="171" fontId="13" fillId="35" borderId="24" xfId="42" applyFont="1" applyFill="1" applyBorder="1" applyAlignment="1">
      <alignment horizontal="center" vertical="center"/>
    </xf>
    <xf numFmtId="171" fontId="13" fillId="33" borderId="25" xfId="42" applyFont="1" applyFill="1" applyBorder="1" applyAlignment="1">
      <alignment horizontal="center" vertical="center"/>
    </xf>
    <xf numFmtId="0" fontId="55" fillId="0" borderId="22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38100</xdr:colOff>
      <xdr:row>0</xdr:row>
      <xdr:rowOff>19050</xdr:rowOff>
    </xdr:from>
    <xdr:to>
      <xdr:col>25</xdr:col>
      <xdr:colOff>733425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35200" y="19050"/>
          <a:ext cx="6953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133350</xdr:colOff>
      <xdr:row>2</xdr:row>
      <xdr:rowOff>133350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533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6" sqref="B36"/>
    </sheetView>
  </sheetViews>
  <sheetFormatPr defaultColWidth="11.421875" defaultRowHeight="12.75"/>
  <cols>
    <col min="1" max="1" width="6.140625" style="0" customWidth="1"/>
    <col min="2" max="2" width="27.8515625" style="0" customWidth="1"/>
    <col min="3" max="3" width="32.140625" style="0" customWidth="1"/>
    <col min="4" max="6" width="8.421875" style="0" customWidth="1"/>
    <col min="7" max="7" width="9.28125" style="0" customWidth="1"/>
    <col min="8" max="14" width="8.421875" style="0" customWidth="1"/>
    <col min="15" max="15" width="9.140625" style="0" customWidth="1"/>
    <col min="16" max="18" width="8.421875" style="0" customWidth="1"/>
    <col min="19" max="19" width="8.8515625" style="0" customWidth="1"/>
    <col min="20" max="20" width="0.13671875" style="0" hidden="1" customWidth="1"/>
    <col min="21" max="22" width="8.421875" style="0" hidden="1" customWidth="1"/>
    <col min="23" max="23" width="9.140625" style="0" hidden="1" customWidth="1"/>
    <col min="24" max="24" width="8.421875" style="0" customWidth="1"/>
    <col min="25" max="25" width="12.00390625" style="0" customWidth="1"/>
  </cols>
  <sheetData>
    <row r="1" spans="1:26" ht="26.25">
      <c r="A1" s="67" t="s">
        <v>36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</row>
    <row r="2" spans="1:26" ht="18" customHeight="1">
      <c r="A2" s="66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</row>
    <row r="3" spans="1:26" ht="12" customHeight="1" thickBo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</row>
    <row r="4" spans="1:26" ht="12.75" customHeight="1">
      <c r="A4" s="93" t="s">
        <v>27</v>
      </c>
      <c r="B4" s="94"/>
      <c r="C4" s="29"/>
      <c r="D4" s="97" t="s">
        <v>51</v>
      </c>
      <c r="E4" s="98"/>
      <c r="F4" s="98"/>
      <c r="G4" s="99"/>
      <c r="H4" s="97" t="s">
        <v>52</v>
      </c>
      <c r="I4" s="98"/>
      <c r="J4" s="98"/>
      <c r="K4" s="100"/>
      <c r="L4" s="97" t="s">
        <v>53</v>
      </c>
      <c r="M4" s="98"/>
      <c r="N4" s="98"/>
      <c r="O4" s="99"/>
      <c r="P4" s="97" t="s">
        <v>54</v>
      </c>
      <c r="Q4" s="98"/>
      <c r="R4" s="98"/>
      <c r="S4" s="99"/>
      <c r="T4" s="97" t="s">
        <v>9</v>
      </c>
      <c r="U4" s="98"/>
      <c r="V4" s="98"/>
      <c r="W4" s="99"/>
      <c r="X4" s="89" t="s">
        <v>1</v>
      </c>
      <c r="Y4" s="91" t="s">
        <v>30</v>
      </c>
      <c r="Z4" s="91" t="s">
        <v>28</v>
      </c>
    </row>
    <row r="5" spans="1:26" ht="13.5" customHeight="1" thickBot="1">
      <c r="A5" s="102"/>
      <c r="B5" s="103"/>
      <c r="C5" s="30" t="s">
        <v>11</v>
      </c>
      <c r="D5" s="54" t="s">
        <v>15</v>
      </c>
      <c r="E5" s="21" t="s">
        <v>16</v>
      </c>
      <c r="F5" s="47" t="s">
        <v>0</v>
      </c>
      <c r="G5" s="22" t="s">
        <v>24</v>
      </c>
      <c r="H5" s="55" t="s">
        <v>15</v>
      </c>
      <c r="I5" s="56" t="s">
        <v>16</v>
      </c>
      <c r="J5" s="57" t="s">
        <v>0</v>
      </c>
      <c r="K5" s="58" t="s">
        <v>24</v>
      </c>
      <c r="L5" s="55" t="s">
        <v>7</v>
      </c>
      <c r="M5" s="56" t="s">
        <v>8</v>
      </c>
      <c r="N5" s="57" t="s">
        <v>0</v>
      </c>
      <c r="O5" s="58" t="s">
        <v>24</v>
      </c>
      <c r="P5" s="21" t="s">
        <v>7</v>
      </c>
      <c r="Q5" s="21" t="s">
        <v>8</v>
      </c>
      <c r="R5" s="57" t="s">
        <v>0</v>
      </c>
      <c r="S5" s="58" t="s">
        <v>24</v>
      </c>
      <c r="T5" s="21" t="s">
        <v>7</v>
      </c>
      <c r="U5" s="21" t="s">
        <v>8</v>
      </c>
      <c r="V5" s="57" t="s">
        <v>0</v>
      </c>
      <c r="W5" s="58" t="s">
        <v>24</v>
      </c>
      <c r="X5" s="90"/>
      <c r="Y5" s="92"/>
      <c r="Z5" s="92"/>
    </row>
    <row r="6" spans="1:26" ht="18.75" customHeight="1">
      <c r="A6" s="25">
        <v>1</v>
      </c>
      <c r="B6" s="27" t="s">
        <v>37</v>
      </c>
      <c r="C6" s="46" t="s">
        <v>38</v>
      </c>
      <c r="D6" s="48">
        <v>60.49</v>
      </c>
      <c r="E6" s="72">
        <v>15</v>
      </c>
      <c r="F6" s="50">
        <f>SUM(D6:E6)</f>
        <v>75.49000000000001</v>
      </c>
      <c r="G6" s="87">
        <f>RANK(F6,F$6:F$18,1)</f>
        <v>2</v>
      </c>
      <c r="H6" s="49">
        <v>71.37</v>
      </c>
      <c r="I6" s="72">
        <v>3</v>
      </c>
      <c r="J6" s="50">
        <f>SUM(H6:I6)</f>
        <v>74.37</v>
      </c>
      <c r="K6" s="68">
        <f>RANK(J6,J$6:J$18,1)</f>
        <v>2</v>
      </c>
      <c r="L6" s="49">
        <v>133.62</v>
      </c>
      <c r="M6" s="72">
        <v>0</v>
      </c>
      <c r="N6" s="50">
        <f>L6+M6</f>
        <v>133.62</v>
      </c>
      <c r="O6" s="68">
        <f>RANK(N6,N$6:N$18,1)</f>
        <v>1</v>
      </c>
      <c r="P6" s="24">
        <v>49.74</v>
      </c>
      <c r="Q6" s="72">
        <v>21</v>
      </c>
      <c r="R6" s="50">
        <f>P6+Q6</f>
        <v>70.74000000000001</v>
      </c>
      <c r="S6" s="68">
        <f>RANK(R6,R$6:R$18,1)</f>
        <v>1</v>
      </c>
      <c r="T6" s="20"/>
      <c r="U6" s="34"/>
      <c r="V6" s="50">
        <f>T6+U6</f>
        <v>0</v>
      </c>
      <c r="W6" s="68"/>
      <c r="X6" s="105">
        <f>F6+J6+N6+R6+V6</f>
        <v>354.22</v>
      </c>
      <c r="Y6" s="76">
        <f>G6+K6+O6+S6</f>
        <v>6</v>
      </c>
      <c r="Z6" s="76">
        <f>RANK(Y6,Y$6:Y$18,1)</f>
        <v>1</v>
      </c>
    </row>
    <row r="7" spans="1:26" ht="18.75" customHeight="1">
      <c r="A7" s="23">
        <v>2</v>
      </c>
      <c r="B7" s="27" t="s">
        <v>42</v>
      </c>
      <c r="C7" s="46" t="s">
        <v>43</v>
      </c>
      <c r="D7" s="51">
        <v>69.3</v>
      </c>
      <c r="E7" s="74">
        <v>0</v>
      </c>
      <c r="F7" s="50">
        <f>SUM(D7:E7)</f>
        <v>69.3</v>
      </c>
      <c r="G7" s="86">
        <f>RANK(F7,F$6:F$18,1)</f>
        <v>1</v>
      </c>
      <c r="H7" s="51">
        <v>75.54</v>
      </c>
      <c r="I7" s="74">
        <v>5</v>
      </c>
      <c r="J7" s="50">
        <f>SUM(H7:I7)</f>
        <v>80.54</v>
      </c>
      <c r="K7" s="69">
        <f>RANK(J7,J$6:J$18,1)</f>
        <v>3</v>
      </c>
      <c r="L7" s="51">
        <v>149.5</v>
      </c>
      <c r="M7" s="74">
        <v>20</v>
      </c>
      <c r="N7" s="50">
        <f>SUM(L7:M7)</f>
        <v>169.5</v>
      </c>
      <c r="O7" s="69">
        <f>RANK(N7,N$6:N$18,1)</f>
        <v>2</v>
      </c>
      <c r="P7" s="38">
        <v>72.65</v>
      </c>
      <c r="Q7" s="74">
        <v>3</v>
      </c>
      <c r="R7" s="50">
        <f>SUM(P7:Q7)</f>
        <v>75.65</v>
      </c>
      <c r="S7" s="69">
        <f>RANK(R7,R$6:R$18,1)</f>
        <v>3</v>
      </c>
      <c r="T7" s="42"/>
      <c r="U7" s="40"/>
      <c r="V7" s="50">
        <f>SUM(T7:U7)</f>
        <v>0</v>
      </c>
      <c r="W7" s="69"/>
      <c r="X7" s="105">
        <f>F7+J7+N7+R7+V7</f>
        <v>394.99</v>
      </c>
      <c r="Y7" s="76">
        <f>G7+K7+O7+S7</f>
        <v>9</v>
      </c>
      <c r="Z7" s="76">
        <f>RANK(Y7,Y$6:Y$18,1)</f>
        <v>2</v>
      </c>
    </row>
    <row r="8" spans="1:26" ht="18.75" customHeight="1">
      <c r="A8" s="23">
        <v>3</v>
      </c>
      <c r="B8" s="27" t="s">
        <v>46</v>
      </c>
      <c r="C8" s="31" t="s">
        <v>13</v>
      </c>
      <c r="D8" s="49">
        <v>64.27</v>
      </c>
      <c r="E8" s="73">
        <v>21</v>
      </c>
      <c r="F8" s="50">
        <f>SUM(D8:E8)</f>
        <v>85.27</v>
      </c>
      <c r="G8" s="86">
        <f>RANK(F8,F$6:F$18,1)</f>
        <v>5</v>
      </c>
      <c r="H8" s="49">
        <v>88.25</v>
      </c>
      <c r="I8" s="73">
        <v>3</v>
      </c>
      <c r="J8" s="50">
        <f>SUM(H8:I8)</f>
        <v>91.25</v>
      </c>
      <c r="K8" s="69">
        <f>RANK(J8,J$6:J$18,1)</f>
        <v>6</v>
      </c>
      <c r="L8" s="49">
        <v>169.56</v>
      </c>
      <c r="M8" s="73">
        <v>0</v>
      </c>
      <c r="N8" s="50">
        <f>SUM(L8:M8)</f>
        <v>169.56</v>
      </c>
      <c r="O8" s="69">
        <f>RANK(N8,N$6:N$18,1)</f>
        <v>3</v>
      </c>
      <c r="P8" s="24">
        <v>62.98</v>
      </c>
      <c r="Q8" s="73">
        <v>12</v>
      </c>
      <c r="R8" s="50">
        <f>SUM(P8:Q8)</f>
        <v>74.97999999999999</v>
      </c>
      <c r="S8" s="69">
        <f>RANK(R8,R$6:R$18,1)</f>
        <v>2</v>
      </c>
      <c r="T8" s="20"/>
      <c r="U8" s="34"/>
      <c r="V8" s="50">
        <f>SUM(T8:U8)</f>
        <v>0</v>
      </c>
      <c r="W8" s="69"/>
      <c r="X8" s="105">
        <f>F8+J8+N8+R8+V8</f>
        <v>421.05999999999995</v>
      </c>
      <c r="Y8" s="76">
        <f>G8+K8+O8+S8</f>
        <v>16</v>
      </c>
      <c r="Z8" s="76">
        <f>RANK(Y8,Y$6:Y$18,1)</f>
        <v>3</v>
      </c>
    </row>
    <row r="9" spans="1:26" ht="18.75" customHeight="1">
      <c r="A9" s="23">
        <v>4</v>
      </c>
      <c r="B9" s="27" t="s">
        <v>26</v>
      </c>
      <c r="C9" s="31" t="s">
        <v>13</v>
      </c>
      <c r="D9" s="49">
        <v>76.48</v>
      </c>
      <c r="E9" s="73">
        <v>6</v>
      </c>
      <c r="F9" s="50">
        <f>D9+E9</f>
        <v>82.48</v>
      </c>
      <c r="G9" s="86">
        <f>RANK(F9,F$6:F$18,1)</f>
        <v>4</v>
      </c>
      <c r="H9" s="49">
        <v>81.71</v>
      </c>
      <c r="I9" s="73">
        <v>0</v>
      </c>
      <c r="J9" s="50">
        <f>H9+I9</f>
        <v>81.71</v>
      </c>
      <c r="K9" s="69">
        <f>RANK(J9,J$6:J$18,1)</f>
        <v>4</v>
      </c>
      <c r="L9" s="49">
        <v>177.84</v>
      </c>
      <c r="M9" s="73">
        <v>0</v>
      </c>
      <c r="N9" s="50">
        <f>L9+M9</f>
        <v>177.84</v>
      </c>
      <c r="O9" s="69">
        <f>RANK(N9,N$6:N$18,1)</f>
        <v>4</v>
      </c>
      <c r="P9" s="24">
        <v>78.6</v>
      </c>
      <c r="Q9" s="73">
        <v>30</v>
      </c>
      <c r="R9" s="50">
        <f>P9+Q9</f>
        <v>108.6</v>
      </c>
      <c r="S9" s="69">
        <f>RANK(R9,R$6:R$18,1)</f>
        <v>7</v>
      </c>
      <c r="T9" s="20"/>
      <c r="U9" s="34"/>
      <c r="V9" s="50">
        <f>T9+U9</f>
        <v>0</v>
      </c>
      <c r="W9" s="69"/>
      <c r="X9" s="105">
        <f>F9+J9+N9+R9+V9</f>
        <v>450.63</v>
      </c>
      <c r="Y9" s="76">
        <f>G9+K9+O9+S9</f>
        <v>19</v>
      </c>
      <c r="Z9" s="76">
        <f>RANK(Y9,Y$6:Y$18,1)</f>
        <v>4</v>
      </c>
    </row>
    <row r="10" spans="1:26" ht="18.75" customHeight="1">
      <c r="A10" s="23">
        <v>5</v>
      </c>
      <c r="B10" s="27" t="s">
        <v>39</v>
      </c>
      <c r="C10" s="31" t="s">
        <v>12</v>
      </c>
      <c r="D10" s="49">
        <v>65.36</v>
      </c>
      <c r="E10" s="73">
        <v>38</v>
      </c>
      <c r="F10" s="50">
        <f>D10+E10</f>
        <v>103.36</v>
      </c>
      <c r="G10" s="86">
        <f>RANK(F10,F$6:F$18,1)</f>
        <v>7</v>
      </c>
      <c r="H10" s="49">
        <v>56.81</v>
      </c>
      <c r="I10" s="73">
        <v>25</v>
      </c>
      <c r="J10" s="50">
        <f>H10+I10</f>
        <v>81.81</v>
      </c>
      <c r="K10" s="69">
        <f>RANK(J10,J$6:J$18,1)</f>
        <v>5</v>
      </c>
      <c r="L10" s="49">
        <v>195.66</v>
      </c>
      <c r="M10" s="73">
        <v>20</v>
      </c>
      <c r="N10" s="50">
        <f>L10+M10</f>
        <v>215.66</v>
      </c>
      <c r="O10" s="69">
        <f>RANK(N10,N$6:N$18,1)</f>
        <v>5</v>
      </c>
      <c r="P10" s="24">
        <v>66.19</v>
      </c>
      <c r="Q10" s="73">
        <v>15</v>
      </c>
      <c r="R10" s="50">
        <f>P10+Q10</f>
        <v>81.19</v>
      </c>
      <c r="S10" s="69">
        <f>RANK(R10,R$6:R$18,1)</f>
        <v>4</v>
      </c>
      <c r="T10" s="20"/>
      <c r="U10" s="34"/>
      <c r="V10" s="50"/>
      <c r="W10" s="69"/>
      <c r="X10" s="105">
        <f>F10+J10+N10+R10+V10</f>
        <v>482.02000000000004</v>
      </c>
      <c r="Y10" s="76">
        <f>G10+K10+O10+S10</f>
        <v>21</v>
      </c>
      <c r="Z10" s="76">
        <f>RANK(Y10,Y$6:Y$18,1)</f>
        <v>5</v>
      </c>
    </row>
    <row r="11" spans="1:26" ht="18.75" customHeight="1">
      <c r="A11" s="23">
        <v>6</v>
      </c>
      <c r="B11" s="27" t="s">
        <v>56</v>
      </c>
      <c r="C11" s="46" t="s">
        <v>12</v>
      </c>
      <c r="D11" s="49">
        <v>71.42</v>
      </c>
      <c r="E11" s="73">
        <v>6</v>
      </c>
      <c r="F11" s="50">
        <f>D11+E11</f>
        <v>77.42</v>
      </c>
      <c r="G11" s="69">
        <f>RANK(F11,F$6:F$18,1)</f>
        <v>3</v>
      </c>
      <c r="H11" s="49">
        <v>72.79</v>
      </c>
      <c r="I11" s="73">
        <v>0</v>
      </c>
      <c r="J11" s="50">
        <f>H11+I11</f>
        <v>72.79</v>
      </c>
      <c r="K11" s="69">
        <f>RANK(J11,J$6:J$18,1)</f>
        <v>1</v>
      </c>
      <c r="L11" s="49">
        <v>256.41</v>
      </c>
      <c r="M11" s="73">
        <v>20</v>
      </c>
      <c r="N11" s="50">
        <f>L11+M11</f>
        <v>276.41</v>
      </c>
      <c r="O11" s="69">
        <f>RANK(N11,N$6:N$18,1)</f>
        <v>12</v>
      </c>
      <c r="P11" s="24">
        <v>98.19</v>
      </c>
      <c r="Q11" s="73">
        <v>36</v>
      </c>
      <c r="R11" s="50">
        <f>P11+Q11</f>
        <v>134.19</v>
      </c>
      <c r="S11" s="69">
        <f>RANK(R11,R$6:R$18,1)</f>
        <v>10</v>
      </c>
      <c r="T11" s="20"/>
      <c r="U11" s="34"/>
      <c r="V11" s="50">
        <f>T11+U11</f>
        <v>0</v>
      </c>
      <c r="W11" s="69"/>
      <c r="X11" s="105">
        <f>F11+J11+N11+R11+V11</f>
        <v>560.81</v>
      </c>
      <c r="Y11" s="76">
        <f>G11+K11+O11+S11</f>
        <v>26</v>
      </c>
      <c r="Z11" s="76">
        <f>RANK(Y11,Y$6:Y$18,1)</f>
        <v>6</v>
      </c>
    </row>
    <row r="12" spans="1:26" ht="18.75" customHeight="1">
      <c r="A12" s="23">
        <v>7</v>
      </c>
      <c r="B12" s="27" t="s">
        <v>45</v>
      </c>
      <c r="C12" s="31" t="s">
        <v>12</v>
      </c>
      <c r="D12" s="49">
        <v>82.15</v>
      </c>
      <c r="E12" s="73">
        <v>24</v>
      </c>
      <c r="F12" s="50">
        <f>D12+E12</f>
        <v>106.15</v>
      </c>
      <c r="G12" s="86">
        <f>RANK(F12,F$6:F$18,1)</f>
        <v>8</v>
      </c>
      <c r="H12" s="49">
        <v>101.29</v>
      </c>
      <c r="I12" s="73">
        <v>0</v>
      </c>
      <c r="J12" s="50">
        <f>H12+I12</f>
        <v>101.29</v>
      </c>
      <c r="K12" s="69">
        <f>RANK(J12,J$6:J$18,1)</f>
        <v>7</v>
      </c>
      <c r="L12" s="49">
        <v>231.7</v>
      </c>
      <c r="M12" s="73">
        <v>0</v>
      </c>
      <c r="N12" s="50">
        <f>L12+M12</f>
        <v>231.7</v>
      </c>
      <c r="O12" s="69">
        <f>RANK(N12,N$6:N$18,1)</f>
        <v>6</v>
      </c>
      <c r="P12" s="24">
        <v>107.92</v>
      </c>
      <c r="Q12" s="73">
        <v>14</v>
      </c>
      <c r="R12" s="50">
        <f>P12+Q12</f>
        <v>121.92</v>
      </c>
      <c r="S12" s="69">
        <f>RANK(R12,R$6:R$18,1)</f>
        <v>9</v>
      </c>
      <c r="T12" s="20"/>
      <c r="U12" s="34"/>
      <c r="V12" s="50">
        <f>T12+U12</f>
        <v>0</v>
      </c>
      <c r="W12" s="69"/>
      <c r="X12" s="105">
        <f>F12+J12+N12+R12+V12</f>
        <v>561.06</v>
      </c>
      <c r="Y12" s="76">
        <f>G12+K12+O12+S12</f>
        <v>30</v>
      </c>
      <c r="Z12" s="76">
        <f>RANK(Y12,Y$6:Y$18,1)</f>
        <v>7</v>
      </c>
    </row>
    <row r="13" spans="1:26" ht="18.75" customHeight="1">
      <c r="A13" s="23">
        <v>8</v>
      </c>
      <c r="B13" s="26" t="s">
        <v>49</v>
      </c>
      <c r="C13" s="46" t="s">
        <v>50</v>
      </c>
      <c r="D13" s="49">
        <v>64.48</v>
      </c>
      <c r="E13" s="73">
        <v>42</v>
      </c>
      <c r="F13" s="50">
        <f>D13+E13</f>
        <v>106.48</v>
      </c>
      <c r="G13" s="86">
        <f>RANK(F13,F$6:F$18,1)</f>
        <v>9</v>
      </c>
      <c r="H13" s="49">
        <v>103.79</v>
      </c>
      <c r="I13" s="73">
        <v>15</v>
      </c>
      <c r="J13" s="50">
        <f>H13+I13</f>
        <v>118.79</v>
      </c>
      <c r="K13" s="69">
        <f>RANK(J13,J$6:J$18,1)</f>
        <v>10</v>
      </c>
      <c r="L13" s="49">
        <v>220.43</v>
      </c>
      <c r="M13" s="73">
        <v>20</v>
      </c>
      <c r="N13" s="50">
        <f>L13+M13</f>
        <v>240.43</v>
      </c>
      <c r="O13" s="69">
        <f>RANK(N13,N$6:N$18,1)</f>
        <v>7</v>
      </c>
      <c r="P13" s="24">
        <v>76.76</v>
      </c>
      <c r="Q13" s="73">
        <v>18</v>
      </c>
      <c r="R13" s="50">
        <f>P13+Q13</f>
        <v>94.76</v>
      </c>
      <c r="S13" s="69">
        <f>RANK(R13,R$6:R$18,1)</f>
        <v>6</v>
      </c>
      <c r="T13" s="20"/>
      <c r="U13" s="34"/>
      <c r="V13" s="50">
        <f>T13+U13</f>
        <v>0</v>
      </c>
      <c r="W13" s="69"/>
      <c r="X13" s="105">
        <f>F13+J13+N13+R13+V13</f>
        <v>560.46</v>
      </c>
      <c r="Y13" s="76">
        <f>G13+K13+O13+S13</f>
        <v>32</v>
      </c>
      <c r="Z13" s="76">
        <f>RANK(Y13,Y$6:Y$18,1)</f>
        <v>8</v>
      </c>
    </row>
    <row r="14" spans="1:26" ht="18.75" customHeight="1">
      <c r="A14" s="23">
        <v>9</v>
      </c>
      <c r="B14" s="27" t="s">
        <v>44</v>
      </c>
      <c r="C14" s="31" t="s">
        <v>14</v>
      </c>
      <c r="D14" s="49">
        <v>68.55</v>
      </c>
      <c r="E14" s="73">
        <v>26</v>
      </c>
      <c r="F14" s="50">
        <f>D14+E14</f>
        <v>94.55</v>
      </c>
      <c r="G14" s="86">
        <f>RANK(F14,F$6:F$18,1)</f>
        <v>6</v>
      </c>
      <c r="H14" s="49">
        <v>83.26</v>
      </c>
      <c r="I14" s="73">
        <v>22</v>
      </c>
      <c r="J14" s="50">
        <f>H14+I14</f>
        <v>105.26</v>
      </c>
      <c r="K14" s="69">
        <f>RANK(J14,J$6:J$18,1)</f>
        <v>8</v>
      </c>
      <c r="L14" s="49">
        <v>214.94</v>
      </c>
      <c r="M14" s="73">
        <v>60</v>
      </c>
      <c r="N14" s="50">
        <f>L14+M14</f>
        <v>274.94</v>
      </c>
      <c r="O14" s="69">
        <f>RANK(N14,N$6:N$18,1)</f>
        <v>11</v>
      </c>
      <c r="P14" s="24">
        <v>89.53</v>
      </c>
      <c r="Q14" s="73">
        <v>46</v>
      </c>
      <c r="R14" s="50">
        <f>P14+Q14</f>
        <v>135.53</v>
      </c>
      <c r="S14" s="69">
        <f>RANK(R14,R$6:R$18,1)</f>
        <v>11</v>
      </c>
      <c r="T14" s="20"/>
      <c r="U14" s="34"/>
      <c r="V14" s="50">
        <f>T14+U14</f>
        <v>0</v>
      </c>
      <c r="W14" s="69"/>
      <c r="X14" s="105">
        <f>F14+J14+N14+R14+V14</f>
        <v>610.28</v>
      </c>
      <c r="Y14" s="76">
        <f>G14+K14+O14+S14</f>
        <v>36</v>
      </c>
      <c r="Z14" s="76">
        <f>RANK(Y14,Y$6:Y$18,1)</f>
        <v>9</v>
      </c>
    </row>
    <row r="15" spans="1:26" ht="18.75" customHeight="1">
      <c r="A15" s="23">
        <v>10</v>
      </c>
      <c r="B15" s="27" t="s">
        <v>18</v>
      </c>
      <c r="C15" s="43" t="s">
        <v>19</v>
      </c>
      <c r="D15" s="49">
        <v>78.19</v>
      </c>
      <c r="E15" s="73">
        <v>43</v>
      </c>
      <c r="F15" s="50">
        <f>D15+E15</f>
        <v>121.19</v>
      </c>
      <c r="G15" s="86">
        <f>RANK(F15,F$6:F$18,1)</f>
        <v>10</v>
      </c>
      <c r="H15" s="49">
        <v>91.8</v>
      </c>
      <c r="I15" s="73">
        <v>18</v>
      </c>
      <c r="J15" s="50">
        <f>H15+I15</f>
        <v>109.8</v>
      </c>
      <c r="K15" s="69">
        <f>RANK(J15,J$6:J$18,1)</f>
        <v>9</v>
      </c>
      <c r="L15" s="49">
        <v>269.68</v>
      </c>
      <c r="M15" s="73">
        <v>10</v>
      </c>
      <c r="N15" s="50">
        <f>L15+M15</f>
        <v>279.68</v>
      </c>
      <c r="O15" s="69">
        <f>RANK(N15,N$6:N$18,1)</f>
        <v>13</v>
      </c>
      <c r="P15" s="24">
        <v>66.97</v>
      </c>
      <c r="Q15" s="73">
        <v>15</v>
      </c>
      <c r="R15" s="50">
        <f>P15+Q15</f>
        <v>81.97</v>
      </c>
      <c r="S15" s="69">
        <f>RANK(R15,R$6:R$18,1)</f>
        <v>5</v>
      </c>
      <c r="T15" s="20"/>
      <c r="U15" s="34"/>
      <c r="V15" s="50">
        <f>T15+U15</f>
        <v>0</v>
      </c>
      <c r="W15" s="69"/>
      <c r="X15" s="105">
        <f>F15+J15+N15+R15+V15</f>
        <v>592.64</v>
      </c>
      <c r="Y15" s="76">
        <f>G15+K15+O15+S15</f>
        <v>37</v>
      </c>
      <c r="Z15" s="76">
        <f>RANK(Y15,Y$6:Y$18,1)</f>
        <v>10</v>
      </c>
    </row>
    <row r="16" spans="1:27" ht="18.75" customHeight="1">
      <c r="A16" s="23">
        <v>11</v>
      </c>
      <c r="B16" s="26" t="s">
        <v>48</v>
      </c>
      <c r="C16" s="31" t="s">
        <v>12</v>
      </c>
      <c r="D16" s="49">
        <v>91.71</v>
      </c>
      <c r="E16" s="73">
        <v>47</v>
      </c>
      <c r="F16" s="50">
        <f>D16+E16</f>
        <v>138.70999999999998</v>
      </c>
      <c r="G16" s="86">
        <f>RANK(F16,F$6:F$18,1)</f>
        <v>12</v>
      </c>
      <c r="H16" s="49">
        <v>125.98</v>
      </c>
      <c r="I16" s="73">
        <v>35</v>
      </c>
      <c r="J16" s="50">
        <f>H16+I16</f>
        <v>160.98000000000002</v>
      </c>
      <c r="K16" s="69">
        <f>RANK(J16,J$6:J$18,1)</f>
        <v>13</v>
      </c>
      <c r="L16" s="49">
        <v>251.07</v>
      </c>
      <c r="M16" s="73">
        <v>10</v>
      </c>
      <c r="N16" s="50">
        <f>L16+M16</f>
        <v>261.07</v>
      </c>
      <c r="O16" s="69">
        <f>RANK(N16,N$6:N$18,1)</f>
        <v>9</v>
      </c>
      <c r="P16" s="24">
        <v>99.43</v>
      </c>
      <c r="Q16" s="73">
        <v>22</v>
      </c>
      <c r="R16" s="50">
        <f>P16+Q16</f>
        <v>121.43</v>
      </c>
      <c r="S16" s="69">
        <f>RANK(R16,R$6:R$18,1)</f>
        <v>8</v>
      </c>
      <c r="T16" s="20"/>
      <c r="U16" s="34"/>
      <c r="V16" s="50">
        <f>T16+U16</f>
        <v>0</v>
      </c>
      <c r="W16" s="69"/>
      <c r="X16" s="105">
        <f>F16+J16+N16+R16+V16</f>
        <v>682.19</v>
      </c>
      <c r="Y16" s="76">
        <f>G16+K16+O16+S16</f>
        <v>42</v>
      </c>
      <c r="Z16" s="76">
        <f>RANK(Y16,Y$6:Y$18,1)</f>
        <v>11</v>
      </c>
      <c r="AA16" s="11"/>
    </row>
    <row r="17" spans="1:26" s="11" customFormat="1" ht="18.75" customHeight="1">
      <c r="A17" s="23">
        <v>12</v>
      </c>
      <c r="B17" s="26" t="s">
        <v>20</v>
      </c>
      <c r="C17" s="43" t="s">
        <v>21</v>
      </c>
      <c r="D17" s="49">
        <v>108.76</v>
      </c>
      <c r="E17" s="73">
        <v>26</v>
      </c>
      <c r="F17" s="50">
        <f>D17+E17</f>
        <v>134.76</v>
      </c>
      <c r="G17" s="69">
        <f>RANK(F17,F$6:F$18,1)</f>
        <v>11</v>
      </c>
      <c r="H17" s="49">
        <v>137.07</v>
      </c>
      <c r="I17" s="73">
        <v>5</v>
      </c>
      <c r="J17" s="50">
        <f>H17+I17</f>
        <v>142.07</v>
      </c>
      <c r="K17" s="69">
        <f>RANK(J17,J$6:J$18,1)</f>
        <v>11</v>
      </c>
      <c r="L17" s="49">
        <v>238.03</v>
      </c>
      <c r="M17" s="73">
        <v>20</v>
      </c>
      <c r="N17" s="50">
        <f>L17+M17</f>
        <v>258.03</v>
      </c>
      <c r="O17" s="69">
        <f>RANK(N17,N$6:N$18,1)</f>
        <v>8</v>
      </c>
      <c r="P17" s="24">
        <v>169.76</v>
      </c>
      <c r="Q17" s="73">
        <f>54+8+8+3</f>
        <v>73</v>
      </c>
      <c r="R17" s="50">
        <f>P17+Q17</f>
        <v>242.76</v>
      </c>
      <c r="S17" s="69">
        <f>RANK(R17,R$6:R$18,1)</f>
        <v>13</v>
      </c>
      <c r="T17" s="20"/>
      <c r="U17" s="34"/>
      <c r="V17" s="50">
        <f>T17+U17</f>
        <v>0</v>
      </c>
      <c r="W17" s="69"/>
      <c r="X17" s="105">
        <f>F17+J17+N17+R17+V17</f>
        <v>777.6199999999999</v>
      </c>
      <c r="Y17" s="76">
        <f>G17+K17+O17+S17</f>
        <v>43</v>
      </c>
      <c r="Z17" s="76">
        <f>RANK(Y17,Y$6:Y$18,1)</f>
        <v>12</v>
      </c>
    </row>
    <row r="18" spans="1:26" s="11" customFormat="1" ht="18.75" customHeight="1">
      <c r="A18" s="23">
        <v>13</v>
      </c>
      <c r="B18" s="27" t="s">
        <v>33</v>
      </c>
      <c r="C18" s="46" t="s">
        <v>25</v>
      </c>
      <c r="D18" s="49">
        <v>101.6</v>
      </c>
      <c r="E18" s="73">
        <v>62</v>
      </c>
      <c r="F18" s="50">
        <f>D18+E18</f>
        <v>163.6</v>
      </c>
      <c r="G18" s="86">
        <f>RANK(F18,F$6:F$18,1)</f>
        <v>13</v>
      </c>
      <c r="H18" s="49">
        <v>90.51</v>
      </c>
      <c r="I18" s="73">
        <v>53</v>
      </c>
      <c r="J18" s="50">
        <f>H18+I18</f>
        <v>143.51</v>
      </c>
      <c r="K18" s="69">
        <f>RANK(J18,J$6:J$18,1)</f>
        <v>12</v>
      </c>
      <c r="L18" s="49">
        <v>245.7</v>
      </c>
      <c r="M18" s="73">
        <v>20</v>
      </c>
      <c r="N18" s="50">
        <f>L18+M18</f>
        <v>265.7</v>
      </c>
      <c r="O18" s="69">
        <f>RANK(N18,N$6:N$18,1)</f>
        <v>10</v>
      </c>
      <c r="P18" s="24">
        <v>154.18</v>
      </c>
      <c r="Q18" s="73">
        <v>21</v>
      </c>
      <c r="R18" s="50">
        <f>P18+Q18</f>
        <v>175.18</v>
      </c>
      <c r="S18" s="69">
        <f>RANK(R18,R$6:R$18,1)</f>
        <v>12</v>
      </c>
      <c r="T18" s="20"/>
      <c r="U18" s="34"/>
      <c r="V18" s="50">
        <f>T18+U18</f>
        <v>0</v>
      </c>
      <c r="W18" s="69"/>
      <c r="X18" s="105">
        <f>F18+J18+N18+R18+V18</f>
        <v>747.99</v>
      </c>
      <c r="Y18" s="76">
        <f>G18+K18+O18+S18</f>
        <v>47</v>
      </c>
      <c r="Z18" s="76">
        <f>RANK(Y18,Y$6:Y$18,1)</f>
        <v>13</v>
      </c>
    </row>
    <row r="19" spans="1:27" s="11" customFormat="1" ht="18.75" customHeight="1" thickBot="1">
      <c r="A19" s="23"/>
      <c r="B19" s="26"/>
      <c r="C19" s="108"/>
      <c r="D19" s="49"/>
      <c r="E19" s="73"/>
      <c r="F19" s="50">
        <f>D19+E19</f>
        <v>0</v>
      </c>
      <c r="G19" s="86"/>
      <c r="H19" s="49"/>
      <c r="I19" s="73"/>
      <c r="J19" s="50">
        <f>H19+I19</f>
        <v>0</v>
      </c>
      <c r="K19" s="69"/>
      <c r="L19" s="49"/>
      <c r="M19" s="73"/>
      <c r="N19" s="50">
        <f>L19+M19</f>
        <v>0</v>
      </c>
      <c r="O19" s="69"/>
      <c r="P19" s="24"/>
      <c r="Q19" s="73"/>
      <c r="R19" s="50">
        <f>P19+Q19</f>
        <v>0</v>
      </c>
      <c r="S19" s="69"/>
      <c r="T19" s="20"/>
      <c r="U19" s="34"/>
      <c r="V19" s="50">
        <f>T19+U19</f>
        <v>0</v>
      </c>
      <c r="W19" s="69"/>
      <c r="X19" s="105">
        <f>F19+J19+N19+R19+V19</f>
        <v>0</v>
      </c>
      <c r="Y19" s="76">
        <f>G19+K19+O19</f>
        <v>0</v>
      </c>
      <c r="Z19" s="76"/>
      <c r="AA19"/>
    </row>
    <row r="20" spans="1:27" s="11" customFormat="1" ht="15.75">
      <c r="A20" s="93" t="s">
        <v>55</v>
      </c>
      <c r="B20" s="94"/>
      <c r="C20" s="29"/>
      <c r="D20" s="97" t="s">
        <v>2</v>
      </c>
      <c r="E20" s="98"/>
      <c r="F20" s="98"/>
      <c r="G20" s="99"/>
      <c r="H20" s="97" t="s">
        <v>3</v>
      </c>
      <c r="I20" s="98"/>
      <c r="J20" s="98"/>
      <c r="K20" s="100"/>
      <c r="L20" s="97" t="s">
        <v>4</v>
      </c>
      <c r="M20" s="98"/>
      <c r="N20" s="98"/>
      <c r="O20" s="99"/>
      <c r="P20" s="98" t="s">
        <v>6</v>
      </c>
      <c r="Q20" s="98"/>
      <c r="R20" s="101"/>
      <c r="S20" s="88"/>
      <c r="T20" s="98" t="s">
        <v>9</v>
      </c>
      <c r="U20" s="98"/>
      <c r="V20" s="101"/>
      <c r="W20" s="104"/>
      <c r="X20" s="89" t="s">
        <v>1</v>
      </c>
      <c r="Y20" s="91" t="s">
        <v>30</v>
      </c>
      <c r="Z20" s="91" t="s">
        <v>28</v>
      </c>
      <c r="AA20"/>
    </row>
    <row r="21" spans="1:27" s="11" customFormat="1" ht="13.5" thickBot="1">
      <c r="A21" s="95"/>
      <c r="B21" s="96"/>
      <c r="C21" s="85" t="s">
        <v>11</v>
      </c>
      <c r="D21" s="54" t="s">
        <v>15</v>
      </c>
      <c r="E21" s="21" t="s">
        <v>16</v>
      </c>
      <c r="F21" s="47" t="s">
        <v>0</v>
      </c>
      <c r="G21" s="22" t="s">
        <v>24</v>
      </c>
      <c r="H21" s="55" t="s">
        <v>15</v>
      </c>
      <c r="I21" s="56" t="s">
        <v>16</v>
      </c>
      <c r="J21" s="57" t="s">
        <v>0</v>
      </c>
      <c r="K21" s="58" t="s">
        <v>24</v>
      </c>
      <c r="L21" s="55" t="s">
        <v>7</v>
      </c>
      <c r="M21" s="56" t="s">
        <v>8</v>
      </c>
      <c r="N21" s="57" t="s">
        <v>0</v>
      </c>
      <c r="O21" s="58" t="s">
        <v>24</v>
      </c>
      <c r="P21" s="21" t="s">
        <v>7</v>
      </c>
      <c r="Q21" s="21" t="s">
        <v>8</v>
      </c>
      <c r="R21" s="22" t="s">
        <v>0</v>
      </c>
      <c r="S21" s="58" t="s">
        <v>24</v>
      </c>
      <c r="T21" s="21" t="s">
        <v>7</v>
      </c>
      <c r="U21" s="21" t="s">
        <v>8</v>
      </c>
      <c r="V21" s="22" t="s">
        <v>0</v>
      </c>
      <c r="W21" s="58" t="s">
        <v>24</v>
      </c>
      <c r="X21" s="90"/>
      <c r="Y21" s="92"/>
      <c r="Z21" s="92"/>
      <c r="AA21"/>
    </row>
    <row r="22" spans="1:26" ht="15.75">
      <c r="A22" s="79">
        <v>1</v>
      </c>
      <c r="B22" s="27" t="s">
        <v>40</v>
      </c>
      <c r="C22" s="80" t="s">
        <v>41</v>
      </c>
      <c r="D22" s="81">
        <v>150.77</v>
      </c>
      <c r="E22" s="82">
        <v>37</v>
      </c>
      <c r="F22" s="50">
        <f>D22+E22</f>
        <v>187.77</v>
      </c>
      <c r="G22" s="86">
        <v>1</v>
      </c>
      <c r="H22" s="49">
        <v>100.42</v>
      </c>
      <c r="I22" s="73">
        <v>15</v>
      </c>
      <c r="J22" s="50">
        <f>H22+I22</f>
        <v>115.42</v>
      </c>
      <c r="K22" s="69">
        <v>1</v>
      </c>
      <c r="L22" s="49">
        <v>227.33</v>
      </c>
      <c r="M22" s="73">
        <v>0</v>
      </c>
      <c r="N22" s="50">
        <f>L22+M22</f>
        <v>227.33</v>
      </c>
      <c r="O22" s="69">
        <v>1</v>
      </c>
      <c r="P22" s="24">
        <v>152.43</v>
      </c>
      <c r="Q22" s="34">
        <v>6</v>
      </c>
      <c r="R22" s="50">
        <f>P22+Q22</f>
        <v>158.43</v>
      </c>
      <c r="S22" s="69">
        <v>1</v>
      </c>
      <c r="T22" s="20"/>
      <c r="U22" s="34"/>
      <c r="V22" s="35">
        <v>0</v>
      </c>
      <c r="W22" s="69"/>
      <c r="X22" s="105">
        <v>688.95</v>
      </c>
      <c r="Y22" s="76">
        <f>G22+K22+O22+S22</f>
        <v>4</v>
      </c>
      <c r="Z22" s="76">
        <v>1</v>
      </c>
    </row>
    <row r="23" spans="1:26" ht="16.5" thickBot="1">
      <c r="A23" s="33"/>
      <c r="B23" s="28"/>
      <c r="C23" s="71"/>
      <c r="D23" s="52"/>
      <c r="E23" s="75"/>
      <c r="F23" s="53">
        <f>SUM(D23:E23)</f>
        <v>0</v>
      </c>
      <c r="G23" s="70"/>
      <c r="H23" s="52"/>
      <c r="I23" s="75"/>
      <c r="J23" s="53">
        <f>SUM(H23:I23)</f>
        <v>0</v>
      </c>
      <c r="K23" s="70"/>
      <c r="L23" s="52"/>
      <c r="M23" s="75"/>
      <c r="N23" s="53">
        <f>SUM(L23:M23)</f>
        <v>0</v>
      </c>
      <c r="O23" s="70"/>
      <c r="P23" s="37"/>
      <c r="Q23" s="39"/>
      <c r="R23" s="36">
        <f>SUM(P23:Q23)</f>
        <v>0</v>
      </c>
      <c r="S23" s="70"/>
      <c r="T23" s="41"/>
      <c r="U23" s="39"/>
      <c r="V23" s="36">
        <f>SUM(T23:U23)</f>
        <v>0</v>
      </c>
      <c r="W23" s="70">
        <v>2</v>
      </c>
      <c r="X23" s="107">
        <f>F23+J23+N23+R23+V23</f>
        <v>0</v>
      </c>
      <c r="Y23" s="78">
        <f>G23+K23+O23</f>
        <v>0</v>
      </c>
      <c r="Z23" s="78"/>
    </row>
    <row r="24" spans="1:27" s="11" customFormat="1" ht="18.75" customHeight="1" thickBot="1">
      <c r="A24" s="23"/>
      <c r="B24" s="27"/>
      <c r="C24" s="43"/>
      <c r="D24" s="49"/>
      <c r="E24" s="73"/>
      <c r="F24" s="50"/>
      <c r="G24" s="86"/>
      <c r="H24" s="49"/>
      <c r="I24" s="73"/>
      <c r="J24" s="50"/>
      <c r="K24" s="69"/>
      <c r="L24" s="49"/>
      <c r="M24" s="73"/>
      <c r="N24" s="50"/>
      <c r="O24" s="69"/>
      <c r="P24" s="24"/>
      <c r="Q24" s="73"/>
      <c r="R24" s="50"/>
      <c r="S24" s="69"/>
      <c r="T24" s="20"/>
      <c r="U24" s="34"/>
      <c r="V24" s="50"/>
      <c r="W24" s="69"/>
      <c r="X24" s="106"/>
      <c r="Y24" s="77"/>
      <c r="Z24" s="77"/>
      <c r="AA24"/>
    </row>
    <row r="25" spans="1:27" s="11" customFormat="1" ht="15.75">
      <c r="A25" s="93" t="s">
        <v>29</v>
      </c>
      <c r="B25" s="94"/>
      <c r="C25" s="29"/>
      <c r="D25" s="97" t="s">
        <v>2</v>
      </c>
      <c r="E25" s="98"/>
      <c r="F25" s="98"/>
      <c r="G25" s="99"/>
      <c r="H25" s="97" t="s">
        <v>3</v>
      </c>
      <c r="I25" s="98"/>
      <c r="J25" s="98"/>
      <c r="K25" s="100"/>
      <c r="L25" s="97" t="s">
        <v>4</v>
      </c>
      <c r="M25" s="98"/>
      <c r="N25" s="98"/>
      <c r="O25" s="99"/>
      <c r="P25" s="98" t="s">
        <v>6</v>
      </c>
      <c r="Q25" s="98"/>
      <c r="R25" s="101"/>
      <c r="S25" s="88"/>
      <c r="T25" s="98" t="s">
        <v>9</v>
      </c>
      <c r="U25" s="98"/>
      <c r="V25" s="101"/>
      <c r="W25" s="104"/>
      <c r="X25" s="89" t="s">
        <v>1</v>
      </c>
      <c r="Y25" s="91" t="s">
        <v>30</v>
      </c>
      <c r="Z25" s="91" t="s">
        <v>28</v>
      </c>
      <c r="AA25"/>
    </row>
    <row r="26" spans="1:27" s="11" customFormat="1" ht="13.5" thickBot="1">
      <c r="A26" s="95"/>
      <c r="B26" s="96"/>
      <c r="C26" s="85" t="s">
        <v>11</v>
      </c>
      <c r="D26" s="54" t="s">
        <v>15</v>
      </c>
      <c r="E26" s="21" t="s">
        <v>16</v>
      </c>
      <c r="F26" s="47" t="s">
        <v>0</v>
      </c>
      <c r="G26" s="22" t="s">
        <v>24</v>
      </c>
      <c r="H26" s="55" t="s">
        <v>15</v>
      </c>
      <c r="I26" s="56" t="s">
        <v>16</v>
      </c>
      <c r="J26" s="57" t="s">
        <v>0</v>
      </c>
      <c r="K26" s="58" t="s">
        <v>24</v>
      </c>
      <c r="L26" s="55" t="s">
        <v>7</v>
      </c>
      <c r="M26" s="56" t="s">
        <v>8</v>
      </c>
      <c r="N26" s="57" t="s">
        <v>0</v>
      </c>
      <c r="O26" s="58" t="s">
        <v>24</v>
      </c>
      <c r="P26" s="21" t="s">
        <v>7</v>
      </c>
      <c r="Q26" s="21" t="s">
        <v>8</v>
      </c>
      <c r="R26" s="22" t="s">
        <v>0</v>
      </c>
      <c r="S26" s="58" t="s">
        <v>24</v>
      </c>
      <c r="T26" s="21" t="s">
        <v>7</v>
      </c>
      <c r="U26" s="21" t="s">
        <v>8</v>
      </c>
      <c r="V26" s="22" t="s">
        <v>0</v>
      </c>
      <c r="W26" s="58" t="s">
        <v>24</v>
      </c>
      <c r="X26" s="90"/>
      <c r="Y26" s="92"/>
      <c r="Z26" s="92"/>
      <c r="AA26"/>
    </row>
    <row r="27" spans="1:26" ht="15.75">
      <c r="A27" s="79">
        <v>1</v>
      </c>
      <c r="B27" s="27" t="s">
        <v>47</v>
      </c>
      <c r="C27" s="80" t="s">
        <v>12</v>
      </c>
      <c r="D27" s="81">
        <v>97.36</v>
      </c>
      <c r="E27" s="82">
        <v>13</v>
      </c>
      <c r="F27" s="83">
        <f>D27+E27</f>
        <v>110.36</v>
      </c>
      <c r="G27" s="84">
        <v>1</v>
      </c>
      <c r="H27" s="49">
        <v>114.05</v>
      </c>
      <c r="I27" s="73">
        <v>37</v>
      </c>
      <c r="J27" s="50">
        <f>H27+I27</f>
        <v>151.05</v>
      </c>
      <c r="K27" s="69">
        <v>1</v>
      </c>
      <c r="L27" s="49">
        <v>261.05</v>
      </c>
      <c r="M27" s="73">
        <v>30</v>
      </c>
      <c r="N27" s="50">
        <f>L27+M27</f>
        <v>291.05</v>
      </c>
      <c r="O27" s="69">
        <v>1</v>
      </c>
      <c r="P27" s="24">
        <v>107.56</v>
      </c>
      <c r="Q27" s="34">
        <v>13</v>
      </c>
      <c r="R27" s="35">
        <f>P27+Q27</f>
        <v>120.56</v>
      </c>
      <c r="S27" s="69">
        <v>1</v>
      </c>
      <c r="T27" s="20"/>
      <c r="U27" s="34"/>
      <c r="V27" s="35">
        <f>T27+U27</f>
        <v>0</v>
      </c>
      <c r="W27" s="69">
        <v>1</v>
      </c>
      <c r="X27" s="105">
        <f>F27+J27+N27+R27+V27</f>
        <v>673.02</v>
      </c>
      <c r="Y27" s="76">
        <f>G27+K27+O27+S27</f>
        <v>4</v>
      </c>
      <c r="Z27" s="76">
        <v>1</v>
      </c>
    </row>
    <row r="28" spans="1:26" ht="16.5" thickBot="1">
      <c r="A28" s="33"/>
      <c r="B28" s="28"/>
      <c r="C28" s="71"/>
      <c r="D28" s="52"/>
      <c r="E28" s="75"/>
      <c r="F28" s="53">
        <f>SUM(D28:E28)</f>
        <v>0</v>
      </c>
      <c r="G28" s="70"/>
      <c r="H28" s="52"/>
      <c r="I28" s="75"/>
      <c r="J28" s="53">
        <f>SUM(H28:I28)</f>
        <v>0</v>
      </c>
      <c r="K28" s="70"/>
      <c r="L28" s="52"/>
      <c r="M28" s="75"/>
      <c r="N28" s="53">
        <f>SUM(L28:M28)</f>
        <v>0</v>
      </c>
      <c r="O28" s="70"/>
      <c r="P28" s="37"/>
      <c r="Q28" s="39"/>
      <c r="R28" s="36">
        <f>SUM(P28:Q28)</f>
        <v>0</v>
      </c>
      <c r="S28" s="70"/>
      <c r="T28" s="41"/>
      <c r="U28" s="39"/>
      <c r="V28" s="36">
        <f>SUM(T28:U28)</f>
        <v>0</v>
      </c>
      <c r="W28" s="70">
        <v>2</v>
      </c>
      <c r="X28" s="107">
        <f>F28+J28+N28+R28+V28</f>
        <v>0</v>
      </c>
      <c r="Y28" s="78">
        <f>G28+K28+O28</f>
        <v>0</v>
      </c>
      <c r="Z28" s="78"/>
    </row>
    <row r="29" spans="1:25" ht="12.75">
      <c r="A29" s="17"/>
      <c r="B29" s="15"/>
      <c r="C29" s="3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"/>
      <c r="Y29" s="1"/>
    </row>
    <row r="30" spans="1:3" ht="12.75">
      <c r="A30" s="19" t="s">
        <v>5</v>
      </c>
      <c r="C30" s="32"/>
    </row>
    <row r="31" ht="12.75">
      <c r="B31" s="11" t="s">
        <v>17</v>
      </c>
    </row>
    <row r="32" spans="2:3" ht="12.75">
      <c r="B32" s="11" t="s">
        <v>22</v>
      </c>
      <c r="C32" s="11"/>
    </row>
    <row r="33" ht="12.75">
      <c r="B33" s="11" t="s">
        <v>10</v>
      </c>
    </row>
    <row r="34" ht="12.75">
      <c r="B34" s="11"/>
    </row>
    <row r="35" ht="12.75">
      <c r="B35" s="11" t="s">
        <v>60</v>
      </c>
    </row>
    <row r="36" ht="11.25" customHeight="1">
      <c r="B36" s="11" t="s">
        <v>57</v>
      </c>
    </row>
    <row r="37" ht="12.75">
      <c r="B37" s="11" t="s">
        <v>58</v>
      </c>
    </row>
    <row r="38" ht="12.75">
      <c r="B38" s="11" t="s">
        <v>59</v>
      </c>
    </row>
    <row r="39" ht="12.75">
      <c r="B39" s="11" t="s">
        <v>23</v>
      </c>
    </row>
    <row r="40" ht="12.75">
      <c r="B40" s="11"/>
    </row>
    <row r="41" ht="12.75">
      <c r="B41" s="11"/>
    </row>
    <row r="42" spans="1:2" ht="12.75">
      <c r="A42" s="44" t="s">
        <v>32</v>
      </c>
      <c r="B42" s="11" t="s">
        <v>34</v>
      </c>
    </row>
    <row r="43" spans="1:2" ht="12.75">
      <c r="A43" s="44"/>
      <c r="B43" s="11"/>
    </row>
    <row r="44" spans="1:2" ht="12.75">
      <c r="A44" s="44"/>
      <c r="B44" s="11"/>
    </row>
    <row r="45" ht="12.75">
      <c r="B45" s="11"/>
    </row>
    <row r="46" spans="2:25" ht="14.25">
      <c r="B46" s="11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"/>
      <c r="Y46" s="1"/>
    </row>
    <row r="47" spans="2:25" ht="24.75">
      <c r="B47" s="45" t="s">
        <v>31</v>
      </c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2:25" ht="12.75">
      <c r="B48" s="18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</row>
    <row r="49" spans="1:25" ht="12.75">
      <c r="A49" s="14"/>
      <c r="B49" s="18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</row>
    <row r="51" spans="1:2" ht="12.75">
      <c r="A51" s="11"/>
      <c r="B51" s="18"/>
    </row>
    <row r="52" ht="12.75">
      <c r="B52" s="18"/>
    </row>
    <row r="53" ht="12.75">
      <c r="B53" s="18"/>
    </row>
    <row r="54" ht="12.75">
      <c r="B54" s="18"/>
    </row>
    <row r="55" ht="12.75">
      <c r="B55" s="12"/>
    </row>
  </sheetData>
  <sheetProtection/>
  <mergeCells count="27">
    <mergeCell ref="X20:X21"/>
    <mergeCell ref="Y20:Y21"/>
    <mergeCell ref="Z20:Z21"/>
    <mergeCell ref="A20:B21"/>
    <mergeCell ref="D20:G20"/>
    <mergeCell ref="H20:K20"/>
    <mergeCell ref="L20:O20"/>
    <mergeCell ref="P20:R20"/>
    <mergeCell ref="T20:V20"/>
    <mergeCell ref="H4:K4"/>
    <mergeCell ref="L4:O4"/>
    <mergeCell ref="Z4:Z5"/>
    <mergeCell ref="A4:B5"/>
    <mergeCell ref="X4:X5"/>
    <mergeCell ref="D4:G4"/>
    <mergeCell ref="P4:S4"/>
    <mergeCell ref="T4:W4"/>
    <mergeCell ref="X25:X26"/>
    <mergeCell ref="Z25:Z26"/>
    <mergeCell ref="Y4:Y5"/>
    <mergeCell ref="Y25:Y26"/>
    <mergeCell ref="A25:B26"/>
    <mergeCell ref="D25:G25"/>
    <mergeCell ref="H25:K25"/>
    <mergeCell ref="L25:O25"/>
    <mergeCell ref="P25:R25"/>
    <mergeCell ref="T25:V2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421875" style="0" customWidth="1"/>
    <col min="2" max="2" width="7.140625" style="2" bestFit="1" customWidth="1"/>
    <col min="3" max="3" width="6.421875" style="2" bestFit="1" customWidth="1"/>
    <col min="4" max="4" width="5.8515625" style="2" bestFit="1" customWidth="1"/>
    <col min="5" max="5" width="5.421875" style="2" bestFit="1" customWidth="1"/>
    <col min="6" max="6" width="4.421875" style="7" bestFit="1" customWidth="1"/>
    <col min="7" max="7" width="6.421875" style="2" bestFit="1" customWidth="1"/>
  </cols>
  <sheetData>
    <row r="1" spans="1:7" ht="12.75">
      <c r="A1" s="3"/>
      <c r="B1" s="4"/>
      <c r="C1" s="8"/>
      <c r="D1" s="4"/>
      <c r="E1" s="4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Sauron</dc:creator>
  <cp:keywords/>
  <dc:description/>
  <cp:lastModifiedBy>jroeneid</cp:lastModifiedBy>
  <cp:lastPrinted>2017-06-07T10:09:05Z</cp:lastPrinted>
  <dcterms:created xsi:type="dcterms:W3CDTF">2005-02-19T23:37:23Z</dcterms:created>
  <dcterms:modified xsi:type="dcterms:W3CDTF">2017-06-24T19:40:23Z</dcterms:modified>
  <cp:category/>
  <cp:version/>
  <cp:contentType/>
  <cp:contentStatus/>
</cp:coreProperties>
</file>